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68" activeTab="1"/>
  </bookViews>
  <sheets>
    <sheet name="Feb_07" sheetId="1" r:id="rId1"/>
    <sheet name="Copia" sheetId="2" r:id="rId2"/>
  </sheets>
  <definedNames>
    <definedName name="_xlnm.Print_Titles" localSheetId="1">'Copia'!$2:$2</definedName>
    <definedName name="_xlnm.Print_Titles" localSheetId="0">'Feb_07'!$1:$1</definedName>
  </definedNames>
  <calcPr fullCalcOnLoad="1"/>
</workbook>
</file>

<file path=xl/sharedStrings.xml><?xml version="1.0" encoding="utf-8"?>
<sst xmlns="http://schemas.openxmlformats.org/spreadsheetml/2006/main" count="254" uniqueCount="146">
  <si>
    <t>Nome Scuola</t>
  </si>
  <si>
    <t>Liceo Scientifico</t>
  </si>
  <si>
    <t>Liceo Classico</t>
  </si>
  <si>
    <t>I.T.A.</t>
  </si>
  <si>
    <t>Totale complessivo</t>
  </si>
  <si>
    <t>Cl. 1</t>
  </si>
  <si>
    <t>Cl. 2</t>
  </si>
  <si>
    <t>Cl. 3</t>
  </si>
  <si>
    <t>Cl. 4</t>
  </si>
  <si>
    <t>Cl. 5</t>
  </si>
  <si>
    <t>Tot. Classi</t>
  </si>
  <si>
    <t>Alunni 1</t>
  </si>
  <si>
    <t>Alunni 2</t>
  </si>
  <si>
    <t>Alunni 3</t>
  </si>
  <si>
    <t>Alunni 4</t>
  </si>
  <si>
    <t>Alunni 5</t>
  </si>
  <si>
    <t>Tot. Alunni</t>
  </si>
  <si>
    <t>Agnoletti</t>
  </si>
  <si>
    <t xml:space="preserve">Agnoletti </t>
  </si>
  <si>
    <t>Agnoletti Totale</t>
  </si>
  <si>
    <t>Balducci – Pontassieve</t>
  </si>
  <si>
    <t>Balducci – Pontassieve Totale</t>
  </si>
  <si>
    <t>Buontalenti</t>
  </si>
  <si>
    <t>Buontalenti Totale</t>
  </si>
  <si>
    <t>C. Chini – Borgo S. Lorenzo</t>
  </si>
  <si>
    <t>C. Chini – Borgo S. Lorenzo Totale</t>
  </si>
  <si>
    <t>Calamandrei – Sesto Fiorentino</t>
  </si>
  <si>
    <t>Calamandrei – Sesto Fiorentino Totale</t>
  </si>
  <si>
    <t>Castelnuovo</t>
  </si>
  <si>
    <t>Castelnuovo Totale</t>
  </si>
  <si>
    <t>Cellini – Tornabuoni</t>
  </si>
  <si>
    <t>Cellini – Tornabuoni Totale</t>
  </si>
  <si>
    <t>Checchi – Fucecchio</t>
  </si>
  <si>
    <t>Checchi – Fucecchio Totale</t>
  </si>
  <si>
    <t>Dante - Nicolodi</t>
  </si>
  <si>
    <t>Dante - Nicolodi Totale</t>
  </si>
  <si>
    <t>Educandato SS. Annunziata</t>
  </si>
  <si>
    <t>Educandato SS. Annunziata Totale</t>
  </si>
  <si>
    <t>Enriques - Castelfiorentino</t>
  </si>
  <si>
    <t>Enriques – Castelfiorentino</t>
  </si>
  <si>
    <t>Enriques – Castelfiorentino Totale</t>
  </si>
  <si>
    <t>Fermi – Empoli</t>
  </si>
  <si>
    <t>Fermi – Empoli Totale</t>
  </si>
  <si>
    <t>Ferraris - Brunelleschi – Empoli</t>
  </si>
  <si>
    <t>Ferraris - Brunelleschi – Empoli Totale</t>
  </si>
  <si>
    <t>G. Pascoli</t>
  </si>
  <si>
    <t>G. Pascoli Totale</t>
  </si>
  <si>
    <t>G. Ulivi</t>
  </si>
  <si>
    <t xml:space="preserve">G. Ulivi </t>
  </si>
  <si>
    <t>G. Ulivi Totale</t>
  </si>
  <si>
    <t xml:space="preserve">Galilei </t>
  </si>
  <si>
    <t>Galilei  Totale</t>
  </si>
  <si>
    <t>Galileo</t>
  </si>
  <si>
    <t>Galileo Totale</t>
  </si>
  <si>
    <t>Gobetti</t>
  </si>
  <si>
    <t>Gobetti Totale</t>
  </si>
  <si>
    <t>Gramsci</t>
  </si>
  <si>
    <t>Gramsci Totale</t>
  </si>
  <si>
    <t>I.T.A. Totale</t>
  </si>
  <si>
    <t>Istituto Statale d’Arte</t>
  </si>
  <si>
    <t>Istituto Statale d’Arte Totale</t>
  </si>
  <si>
    <t>Istituto Statale d’Arte Ceramica– Sesto Fiorentino</t>
  </si>
  <si>
    <t>Istituto Statale d’Arte Ceramica– Sesto Fiorentino Totale</t>
  </si>
  <si>
    <t>L. da Vinci</t>
  </si>
  <si>
    <t>L. da Vinci Totale</t>
  </si>
  <si>
    <t>L. da Vinci – Empoli</t>
  </si>
  <si>
    <t>L. da Vinci – Empoli Totale</t>
  </si>
  <si>
    <t>L.B. Alberti</t>
  </si>
  <si>
    <t>L.B. Alberti Totale</t>
  </si>
  <si>
    <t>M. Polo</t>
  </si>
  <si>
    <t>M. Polo Totale</t>
  </si>
  <si>
    <t>Machiavelli - Capponi</t>
  </si>
  <si>
    <t>Machiavelli - Capponi Totale</t>
  </si>
  <si>
    <t>Meucci</t>
  </si>
  <si>
    <t>Meucci Totale</t>
  </si>
  <si>
    <t>Michelangelo</t>
  </si>
  <si>
    <t>Michelangelo Totale</t>
  </si>
  <si>
    <t>Morante - Conti</t>
  </si>
  <si>
    <t>Morante - Conti Totale</t>
  </si>
  <si>
    <t>Peano</t>
  </si>
  <si>
    <t>Peano Totale</t>
  </si>
  <si>
    <t>Pontormo – Empoli</t>
  </si>
  <si>
    <t>Pontormo – Empoli Totale</t>
  </si>
  <si>
    <t>Rodolico</t>
  </si>
  <si>
    <t>Rodolico Totale</t>
  </si>
  <si>
    <t>Russell – Newton</t>
  </si>
  <si>
    <t>Russell – Newton Totale</t>
  </si>
  <si>
    <t>Saffi</t>
  </si>
  <si>
    <t>Saffi Totale</t>
  </si>
  <si>
    <t>Salvemini - Duca d’Aosta</t>
  </si>
  <si>
    <t>Salvemini - Duca d’Aosta Totale</t>
  </si>
  <si>
    <t xml:space="preserve">Sassetti – Peruzzi </t>
  </si>
  <si>
    <t>Sassetti – Peruzzi  Totale</t>
  </si>
  <si>
    <t>Vasari – Figline Valdarno</t>
  </si>
  <si>
    <t>Vasari – Figline Valdarno Totale</t>
  </si>
  <si>
    <t>Virgilio – Empoli</t>
  </si>
  <si>
    <t>Virgilio – Empoli Totale</t>
  </si>
  <si>
    <t>Volta – Bagno a Ripoli</t>
  </si>
  <si>
    <t>Volta – Bagno a Ripoli Totale</t>
  </si>
  <si>
    <t>Ipotesi formazione Classi Prime a.s. 07/08</t>
  </si>
  <si>
    <t>Fermi - Empoli</t>
  </si>
  <si>
    <t>-</t>
  </si>
  <si>
    <t>Differenza % 2007-2006</t>
  </si>
  <si>
    <t>Iscrizioni feb.07
Alunni a.s.07/08</t>
  </si>
  <si>
    <t>Iscrizioni feb.06
Alunni a.s.06/07</t>
  </si>
  <si>
    <t>Tipo di istituto</t>
  </si>
  <si>
    <t>Ist. Prof. Servizi Alberghieri e Ristorazione</t>
  </si>
  <si>
    <t>Ist. Prof. di Stato Industria e Artigianato</t>
  </si>
  <si>
    <t>Ist. Superiore Statale</t>
  </si>
  <si>
    <t>Ecucandato</t>
  </si>
  <si>
    <t xml:space="preserve">Ist. Statale di Istruzione Prof. Tecn. Scient. </t>
  </si>
  <si>
    <t>Ist. di Istruzione Superiore (comm.)</t>
  </si>
  <si>
    <t>Liceo Scientifico e Ist. Tecnico</t>
  </si>
  <si>
    <t xml:space="preserve">Ist. Tecnico Commerciale </t>
  </si>
  <si>
    <t>Liceo Scientifico Statale</t>
  </si>
  <si>
    <t>Ist. Prof. Servizi Comm. e Turistici</t>
  </si>
  <si>
    <t xml:space="preserve">Liceo Scientifico </t>
  </si>
  <si>
    <t>Liceo Artistico Statale</t>
  </si>
  <si>
    <t>Ist. Tecnico per il Turismo</t>
  </si>
  <si>
    <t>Liceo Ginnasio e Liceo Psicopedagogico e Internazionale</t>
  </si>
  <si>
    <t xml:space="preserve">Ist. Tecnico Industriale </t>
  </si>
  <si>
    <t>Ist. Prof. Servizi Sociali e Ist. Tecnico</t>
  </si>
  <si>
    <t xml:space="preserve">Ist. Tecnico Comm. </t>
  </si>
  <si>
    <t>Ist.Prof. Servizi Alberghieri e Ristorazione</t>
  </si>
  <si>
    <t>Ist. Tecnico Geometri e Commerciale</t>
  </si>
  <si>
    <t>Ist. Prof. di Stato per i Servizi Comm. e Turistici</t>
  </si>
  <si>
    <t>Ist. di Istruzione Superiore</t>
  </si>
  <si>
    <t>Ist. Tecnico Commerciale</t>
  </si>
  <si>
    <t xml:space="preserve">Ist. Tecnico Commerciale e Geometri </t>
  </si>
  <si>
    <t>Ist. di Istruzione Secondaria Superiore</t>
  </si>
  <si>
    <t>Ist. Statale</t>
  </si>
  <si>
    <t>Istituto Statale</t>
  </si>
  <si>
    <t>LICEI SCIENTIFICI</t>
  </si>
  <si>
    <t>LICEI CLASSICI</t>
  </si>
  <si>
    <t>IST. TECNICI TURISMO E ALBERGHIERI</t>
  </si>
  <si>
    <t>IST. TECNICI</t>
  </si>
  <si>
    <t>ARTISTICI</t>
  </si>
  <si>
    <t>DATI PREISCRIZIONI PRIME CLASSI AL FEBBRAIO 2007 a.s. 2007-2008</t>
  </si>
  <si>
    <t>Differenza  % preiscrizioni % '06-'07 e '07-'08</t>
  </si>
  <si>
    <t>Iscrizioni 
alunni a.s.06-07</t>
  </si>
  <si>
    <t>Ipotesi formazione classi prime a.s. 07-08</t>
  </si>
  <si>
    <t>Preiscrizioni a.s.07-08</t>
  </si>
  <si>
    <t xml:space="preserve">L'ipotesi di differenza classi (+56) è calcolata sottraendo le ipotesi di formazione di classi degli iscritti in prima dell'anno scolastico 2007/2008 e le classi quinte, che escono, dell'anno scolastico in corso 2006/2007. </t>
  </si>
  <si>
    <t>Ipotesi teorica differenza Tot. Classi</t>
  </si>
  <si>
    <t>Ipotesi teorica differenza classi</t>
  </si>
  <si>
    <t>Educandato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</si>
</sst>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\+\ 0_ ;\-\ 0\ ;\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_-* #,##0.0_-;\-* #,##0.0_-;_-* &quot;-&quot;_-;_-@_-"/>
    <numFmt numFmtId="181" formatCode="#,##0_ ;\-#,##0\ "/>
    <numFmt numFmtId="182" formatCode="0_ ;\-0\ "/>
    <numFmt numFmtId="183" formatCode="mmmm\ d\,\ yyyy"/>
    <numFmt numFmtId="184" formatCode="\-0;\+0"/>
    <numFmt numFmtId="185" formatCode="\+0;\-0"/>
    <numFmt numFmtId="186" formatCode="\+0%;\-0%"/>
    <numFmt numFmtId="187" formatCode="0.0%"/>
    <numFmt numFmtId="188" formatCode="[$-410]dddd\ d\ mmmm\ yyyy"/>
    <numFmt numFmtId="189" formatCode="h\.mm\.ss"/>
  </numFmts>
  <fonts count="1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3" fillId="0" borderId="0" xfId="20" applyFill="1">
      <alignment/>
      <protection/>
    </xf>
    <xf numFmtId="0" fontId="3" fillId="0" borderId="1" xfId="20" applyFill="1" applyBorder="1">
      <alignment/>
      <protection/>
    </xf>
    <xf numFmtId="0" fontId="4" fillId="0" borderId="1" xfId="20" applyFont="1" applyFill="1" applyBorder="1">
      <alignment/>
      <protection/>
    </xf>
    <xf numFmtId="173" fontId="4" fillId="0" borderId="1" xfId="20" applyNumberFormat="1" applyFont="1" applyFill="1" applyBorder="1">
      <alignment/>
      <protection/>
    </xf>
    <xf numFmtId="173" fontId="4" fillId="2" borderId="1" xfId="20" applyNumberFormat="1" applyFont="1" applyFill="1" applyBorder="1">
      <alignment/>
      <protection/>
    </xf>
    <xf numFmtId="0" fontId="4" fillId="0" borderId="1" xfId="20" applyFont="1" applyFill="1" applyBorder="1" applyAlignment="1">
      <alignment/>
      <protection/>
    </xf>
    <xf numFmtId="0" fontId="4" fillId="2" borderId="1" xfId="20" applyFont="1" applyFill="1" applyBorder="1" applyAlignment="1">
      <alignment/>
      <protection/>
    </xf>
    <xf numFmtId="0" fontId="4" fillId="0" borderId="1" xfId="20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right"/>
      <protection/>
    </xf>
    <xf numFmtId="173" fontId="4" fillId="2" borderId="1" xfId="20" applyNumberFormat="1" applyFont="1" applyFill="1" applyBorder="1" applyAlignment="1">
      <alignment horizontal="right"/>
      <protection/>
    </xf>
    <xf numFmtId="0" fontId="3" fillId="0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173" fontId="4" fillId="3" borderId="1" xfId="20" applyNumberFormat="1" applyFont="1" applyFill="1" applyBorder="1">
      <alignment/>
      <protection/>
    </xf>
    <xf numFmtId="0" fontId="3" fillId="0" borderId="0" xfId="20" applyFill="1" applyBorder="1">
      <alignment/>
      <protection/>
    </xf>
    <xf numFmtId="0" fontId="3" fillId="0" borderId="0" xfId="20" applyFont="1" applyFill="1">
      <alignment/>
      <protection/>
    </xf>
    <xf numFmtId="9" fontId="3" fillId="0" borderId="1" xfId="22" applyFill="1" applyBorder="1" applyAlignment="1">
      <alignment/>
    </xf>
    <xf numFmtId="9" fontId="3" fillId="2" borderId="1" xfId="22" applyFill="1" applyBorder="1" applyAlignment="1">
      <alignment/>
    </xf>
    <xf numFmtId="9" fontId="4" fillId="2" borderId="1" xfId="22" applyFont="1" applyFill="1" applyBorder="1" applyAlignment="1">
      <alignment/>
    </xf>
    <xf numFmtId="0" fontId="4" fillId="0" borderId="1" xfId="20" applyFont="1" applyFill="1" applyBorder="1" applyAlignment="1">
      <alignment horizontal="center" wrapText="1"/>
      <protection/>
    </xf>
    <xf numFmtId="0" fontId="4" fillId="0" borderId="1" xfId="20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right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0" xfId="20" applyFill="1" applyAlignment="1">
      <alignment horizontal="center"/>
      <protection/>
    </xf>
    <xf numFmtId="0" fontId="3" fillId="0" borderId="1" xfId="20" applyFont="1" applyFill="1" applyBorder="1">
      <alignment/>
      <protection/>
    </xf>
    <xf numFmtId="41" fontId="3" fillId="0" borderId="0" xfId="19" applyFont="1" applyFill="1" applyAlignment="1">
      <alignment horizontal="right"/>
    </xf>
    <xf numFmtId="0" fontId="3" fillId="0" borderId="0" xfId="20" applyFill="1" applyAlignment="1">
      <alignment wrapText="1"/>
      <protection/>
    </xf>
    <xf numFmtId="0" fontId="3" fillId="0" borderId="1" xfId="20" applyFill="1" applyBorder="1" applyAlignment="1">
      <alignment wrapText="1"/>
      <protection/>
    </xf>
    <xf numFmtId="0" fontId="3" fillId="0" borderId="1" xfId="20" applyFont="1" applyFill="1" applyBorder="1" applyAlignment="1">
      <alignment wrapText="1"/>
      <protection/>
    </xf>
    <xf numFmtId="0" fontId="4" fillId="2" borderId="1" xfId="20" applyNumberFormat="1" applyFont="1" applyFill="1" applyBorder="1" applyAlignment="1">
      <alignment wrapText="1"/>
      <protection/>
    </xf>
    <xf numFmtId="0" fontId="4" fillId="2" borderId="1" xfId="20" applyFont="1" applyFill="1" applyBorder="1" applyAlignment="1">
      <alignment wrapText="1"/>
      <protection/>
    </xf>
    <xf numFmtId="0" fontId="3" fillId="0" borderId="1" xfId="20" applyFont="1" applyFill="1" applyBorder="1" applyAlignment="1">
      <alignment wrapText="1"/>
      <protection/>
    </xf>
    <xf numFmtId="0" fontId="5" fillId="0" borderId="1" xfId="0" applyFont="1" applyBorder="1" applyAlignment="1">
      <alignment horizontal="left" wrapText="1"/>
    </xf>
    <xf numFmtId="0" fontId="3" fillId="0" borderId="0" xfId="20" applyFont="1" applyFill="1" applyAlignment="1">
      <alignment wrapText="1"/>
      <protection/>
    </xf>
    <xf numFmtId="0" fontId="6" fillId="0" borderId="1" xfId="20" applyFont="1" applyFill="1" applyBorder="1" applyAlignment="1">
      <alignment horizont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/>
      <protection/>
    </xf>
    <xf numFmtId="0" fontId="7" fillId="0" borderId="1" xfId="20" applyFont="1" applyFill="1" applyBorder="1" applyAlignment="1">
      <alignment wrapText="1"/>
      <protection/>
    </xf>
    <xf numFmtId="0" fontId="7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6" fillId="0" borderId="1" xfId="20" applyFont="1" applyFill="1" applyBorder="1" applyAlignment="1">
      <alignment wrapText="1"/>
      <protection/>
    </xf>
    <xf numFmtId="0" fontId="7" fillId="0" borderId="1" xfId="0" applyFont="1" applyFill="1" applyBorder="1" applyAlignment="1">
      <alignment horizontal="left" wrapText="1"/>
    </xf>
    <xf numFmtId="0" fontId="7" fillId="0" borderId="1" xfId="20" applyNumberFormat="1" applyFont="1" applyFill="1" applyBorder="1" applyAlignment="1">
      <alignment wrapText="1"/>
      <protection/>
    </xf>
    <xf numFmtId="0" fontId="7" fillId="0" borderId="1" xfId="20" applyFont="1" applyFill="1" applyBorder="1" applyAlignment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8" fillId="0" borderId="1" xfId="20" applyFont="1" applyFill="1" applyBorder="1" applyAlignment="1">
      <alignment wrapText="1"/>
      <protection/>
    </xf>
    <xf numFmtId="0" fontId="9" fillId="0" borderId="1" xfId="20" applyFont="1" applyFill="1" applyBorder="1" applyAlignment="1">
      <alignment horizontal="left" wrapText="1"/>
      <protection/>
    </xf>
    <xf numFmtId="0" fontId="9" fillId="0" borderId="1" xfId="0" applyFont="1" applyFill="1" applyBorder="1" applyAlignment="1">
      <alignment horizontal="left" wrapText="1"/>
    </xf>
    <xf numFmtId="0" fontId="7" fillId="0" borderId="0" xfId="20" applyFont="1" applyFill="1" applyAlignment="1">
      <alignment/>
      <protection/>
    </xf>
    <xf numFmtId="0" fontId="6" fillId="0" borderId="1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  <xf numFmtId="9" fontId="7" fillId="0" borderId="1" xfId="22" applyFont="1" applyFill="1" applyBorder="1" applyAlignment="1">
      <alignment horizontal="left"/>
    </xf>
    <xf numFmtId="9" fontId="6" fillId="0" borderId="1" xfId="22" applyFont="1" applyFill="1" applyBorder="1" applyAlignment="1">
      <alignment horizontal="left"/>
    </xf>
    <xf numFmtId="0" fontId="8" fillId="0" borderId="1" xfId="20" applyFont="1" applyFill="1" applyBorder="1" applyAlignment="1">
      <alignment horizontal="left"/>
      <protection/>
    </xf>
    <xf numFmtId="9" fontId="8" fillId="0" borderId="1" xfId="22" applyFont="1" applyFill="1" applyBorder="1" applyAlignment="1">
      <alignment horizontal="left"/>
    </xf>
    <xf numFmtId="0" fontId="6" fillId="4" borderId="1" xfId="20" applyFont="1" applyFill="1" applyBorder="1" applyAlignment="1">
      <alignment wrapText="1"/>
      <protection/>
    </xf>
    <xf numFmtId="0" fontId="6" fillId="4" borderId="1" xfId="20" applyFont="1" applyFill="1" applyBorder="1" applyAlignment="1">
      <alignment horizontal="center" wrapText="1"/>
      <protection/>
    </xf>
    <xf numFmtId="173" fontId="6" fillId="4" borderId="1" xfId="20" applyNumberFormat="1" applyFont="1" applyFill="1" applyBorder="1" applyAlignment="1">
      <alignment horizontal="left"/>
      <protection/>
    </xf>
    <xf numFmtId="173" fontId="8" fillId="4" borderId="1" xfId="20" applyNumberFormat="1" applyFont="1" applyFill="1" applyBorder="1" applyAlignment="1">
      <alignment horizontal="left"/>
      <protection/>
    </xf>
    <xf numFmtId="0" fontId="10" fillId="0" borderId="2" xfId="20" applyFont="1" applyFill="1" applyBorder="1" applyAlignment="1">
      <alignment horizontal="left" wrapText="1"/>
      <protection/>
    </xf>
    <xf numFmtId="0" fontId="10" fillId="0" borderId="2" xfId="0" applyFont="1" applyBorder="1" applyAlignment="1">
      <alignment/>
    </xf>
    <xf numFmtId="0" fontId="7" fillId="0" borderId="0" xfId="20" applyFont="1" applyFill="1" applyAlignment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gliaia [0]_AlSup05_06_ iscr 06_07-2" xfId="19"/>
    <cellStyle name="Normale_AlSup05_06_ iscr 06_07-2" xfId="20"/>
    <cellStyle name="Normale_Sup_Dir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="85" zoomScaleNormal="85" workbookViewId="0" topLeftCell="A1">
      <selection activeCell="Q1" sqref="Q1"/>
    </sheetView>
  </sheetViews>
  <sheetFormatPr defaultColWidth="9.140625" defaultRowHeight="12.75" outlineLevelRow="2"/>
  <cols>
    <col min="1" max="1" width="15.7109375" style="35" customWidth="1"/>
    <col min="2" max="2" width="36.8515625" style="28" customWidth="1"/>
    <col min="3" max="7" width="5.00390625" style="2" bestFit="1" customWidth="1"/>
    <col min="8" max="8" width="6.7109375" style="27" customWidth="1"/>
    <col min="9" max="9" width="7.00390625" style="2" bestFit="1" customWidth="1"/>
    <col min="10" max="11" width="6.7109375" style="2" customWidth="1"/>
    <col min="12" max="12" width="7.00390625" style="2" customWidth="1"/>
    <col min="13" max="13" width="7.140625" style="2" customWidth="1"/>
    <col min="14" max="14" width="6.8515625" style="2" customWidth="1"/>
    <col min="15" max="15" width="9.57421875" style="2" bestFit="1" customWidth="1"/>
    <col min="16" max="16" width="15.421875" style="2" customWidth="1"/>
    <col min="17" max="17" width="10.421875" style="2" customWidth="1"/>
    <col min="18" max="18" width="9.8515625" style="2" customWidth="1"/>
    <col min="19" max="19" width="4.8515625" style="16" bestFit="1" customWidth="1"/>
    <col min="20" max="20" width="12.57421875" style="2" bestFit="1" customWidth="1"/>
    <col min="21" max="16384" width="9.140625" style="2" customWidth="1"/>
  </cols>
  <sheetData>
    <row r="1" spans="1:20" s="25" customFormat="1" ht="51">
      <c r="A1" s="20" t="s">
        <v>105</v>
      </c>
      <c r="B1" s="20" t="s">
        <v>0</v>
      </c>
      <c r="C1" s="21" t="s">
        <v>5</v>
      </c>
      <c r="D1" s="21" t="s">
        <v>6</v>
      </c>
      <c r="E1" s="21" t="s">
        <v>7</v>
      </c>
      <c r="F1" s="21" t="s">
        <v>8</v>
      </c>
      <c r="G1" s="21" t="s">
        <v>9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14</v>
      </c>
      <c r="M1" s="20" t="s">
        <v>15</v>
      </c>
      <c r="N1" s="20" t="s">
        <v>16</v>
      </c>
      <c r="O1" s="20" t="s">
        <v>103</v>
      </c>
      <c r="P1" s="23" t="s">
        <v>99</v>
      </c>
      <c r="Q1" s="20" t="s">
        <v>143</v>
      </c>
      <c r="R1" s="20" t="s">
        <v>104</v>
      </c>
      <c r="S1" s="24"/>
      <c r="T1" s="20" t="s">
        <v>102</v>
      </c>
    </row>
    <row r="2" spans="1:20" ht="12.75" outlineLevel="2">
      <c r="A2" s="33"/>
      <c r="B2" s="29" t="s">
        <v>17</v>
      </c>
      <c r="C2" s="3">
        <v>6</v>
      </c>
      <c r="D2" s="3">
        <v>7</v>
      </c>
      <c r="E2" s="3">
        <v>7</v>
      </c>
      <c r="F2" s="3">
        <v>6</v>
      </c>
      <c r="G2" s="3">
        <v>5</v>
      </c>
      <c r="H2" s="26">
        <f>SUM(C2:G2)</f>
        <v>31</v>
      </c>
      <c r="I2" s="3">
        <v>148</v>
      </c>
      <c r="J2" s="3">
        <v>162</v>
      </c>
      <c r="K2" s="3">
        <v>169</v>
      </c>
      <c r="L2" s="3">
        <v>108</v>
      </c>
      <c r="M2" s="3">
        <v>108</v>
      </c>
      <c r="N2" s="4">
        <f>SUM(I2:M2)</f>
        <v>695</v>
      </c>
      <c r="O2" s="4">
        <v>135</v>
      </c>
      <c r="P2" s="4">
        <v>6</v>
      </c>
      <c r="Q2" s="5">
        <f aca="true" t="shared" si="0" ref="Q2:Q17">P2-G2</f>
        <v>1</v>
      </c>
      <c r="R2" s="4">
        <v>143</v>
      </c>
      <c r="S2" s="12">
        <f>O2-R2</f>
        <v>-8</v>
      </c>
      <c r="T2" s="17">
        <f>S2/R2</f>
        <v>-0.055944055944055944</v>
      </c>
    </row>
    <row r="3" spans="1:20" ht="12.75" outlineLevel="2">
      <c r="A3" s="33"/>
      <c r="B3" s="29" t="s">
        <v>18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26">
        <f>SUM(C3:G3)</f>
        <v>10</v>
      </c>
      <c r="I3" s="3">
        <v>48</v>
      </c>
      <c r="J3" s="3">
        <v>39</v>
      </c>
      <c r="K3" s="3">
        <v>50</v>
      </c>
      <c r="L3" s="3">
        <v>42</v>
      </c>
      <c r="M3" s="3">
        <v>36</v>
      </c>
      <c r="N3" s="4">
        <f>SUM(I3:M3)</f>
        <v>215</v>
      </c>
      <c r="O3" s="4">
        <v>56</v>
      </c>
      <c r="P3" s="4">
        <v>3</v>
      </c>
      <c r="Q3" s="5">
        <f t="shared" si="0"/>
        <v>1</v>
      </c>
      <c r="R3" s="4">
        <v>39</v>
      </c>
      <c r="S3" s="12">
        <f aca="true" t="shared" si="1" ref="S3:S66">O3-R3</f>
        <v>17</v>
      </c>
      <c r="T3" s="17">
        <f>S3/R3</f>
        <v>0.4358974358974359</v>
      </c>
    </row>
    <row r="4" spans="1:20" ht="12.75" outlineLevel="1">
      <c r="A4" s="33" t="s">
        <v>1</v>
      </c>
      <c r="B4" s="31" t="s">
        <v>19</v>
      </c>
      <c r="C4" s="3">
        <f aca="true" t="shared" si="2" ref="C4:N4">SUBTOTAL(9,C2:C3)</f>
        <v>8</v>
      </c>
      <c r="D4" s="3">
        <f t="shared" si="2"/>
        <v>9</v>
      </c>
      <c r="E4" s="3">
        <f t="shared" si="2"/>
        <v>9</v>
      </c>
      <c r="F4" s="3">
        <f t="shared" si="2"/>
        <v>8</v>
      </c>
      <c r="G4" s="3">
        <f t="shared" si="2"/>
        <v>7</v>
      </c>
      <c r="H4" s="26">
        <f t="shared" si="2"/>
        <v>41</v>
      </c>
      <c r="I4" s="3">
        <f t="shared" si="2"/>
        <v>196</v>
      </c>
      <c r="J4" s="3">
        <f t="shared" si="2"/>
        <v>201</v>
      </c>
      <c r="K4" s="3">
        <f t="shared" si="2"/>
        <v>219</v>
      </c>
      <c r="L4" s="3">
        <f t="shared" si="2"/>
        <v>150</v>
      </c>
      <c r="M4" s="3">
        <f t="shared" si="2"/>
        <v>144</v>
      </c>
      <c r="N4" s="4">
        <f t="shared" si="2"/>
        <v>910</v>
      </c>
      <c r="O4" s="1">
        <f>SUM(O2:O3)</f>
        <v>191</v>
      </c>
      <c r="P4" s="1">
        <f>SUM(P2:P3)</f>
        <v>9</v>
      </c>
      <c r="Q4" s="6">
        <f t="shared" si="0"/>
        <v>2</v>
      </c>
      <c r="R4" s="1">
        <f>SUBTOTAL(9,R2:R3)</f>
        <v>182</v>
      </c>
      <c r="S4" s="12">
        <f t="shared" si="1"/>
        <v>9</v>
      </c>
      <c r="T4" s="18">
        <f>S4/R4</f>
        <v>0.04945054945054945</v>
      </c>
    </row>
    <row r="5" spans="1:20" ht="12.75" outlineLevel="2">
      <c r="A5" s="33"/>
      <c r="B5" s="29" t="s">
        <v>20</v>
      </c>
      <c r="C5" s="3">
        <v>4</v>
      </c>
      <c r="D5" s="3">
        <v>3</v>
      </c>
      <c r="E5" s="3">
        <v>3</v>
      </c>
      <c r="F5" s="3">
        <v>4</v>
      </c>
      <c r="G5" s="3">
        <v>4</v>
      </c>
      <c r="H5" s="26">
        <f>SUM(C5:G5)</f>
        <v>18</v>
      </c>
      <c r="I5" s="3">
        <v>98</v>
      </c>
      <c r="J5" s="3">
        <v>69</v>
      </c>
      <c r="K5" s="3">
        <v>73</v>
      </c>
      <c r="L5" s="3">
        <v>80</v>
      </c>
      <c r="M5" s="3">
        <v>82</v>
      </c>
      <c r="N5" s="4">
        <f>SUM(I5:M5)</f>
        <v>402</v>
      </c>
      <c r="O5" s="4">
        <v>69</v>
      </c>
      <c r="P5" s="4">
        <v>3</v>
      </c>
      <c r="Q5" s="5">
        <f t="shared" si="0"/>
        <v>-1</v>
      </c>
      <c r="R5" s="4">
        <v>93</v>
      </c>
      <c r="S5" s="12">
        <f t="shared" si="1"/>
        <v>-24</v>
      </c>
      <c r="T5" s="17">
        <f aca="true" t="shared" si="3" ref="T5:T68">S5/R5</f>
        <v>-0.25806451612903225</v>
      </c>
    </row>
    <row r="6" spans="1:20" ht="12.75" outlineLevel="2">
      <c r="A6" s="33"/>
      <c r="B6" s="29" t="s">
        <v>20</v>
      </c>
      <c r="C6" s="3">
        <v>4</v>
      </c>
      <c r="D6" s="3">
        <v>4</v>
      </c>
      <c r="E6" s="3">
        <v>4</v>
      </c>
      <c r="F6" s="3">
        <v>5</v>
      </c>
      <c r="G6" s="3">
        <v>4</v>
      </c>
      <c r="H6" s="26">
        <f>SUM(C6:G6)</f>
        <v>21</v>
      </c>
      <c r="I6" s="3">
        <v>99</v>
      </c>
      <c r="J6" s="3">
        <v>70</v>
      </c>
      <c r="K6" s="3">
        <v>80</v>
      </c>
      <c r="L6" s="3">
        <v>94</v>
      </c>
      <c r="M6" s="3">
        <v>63</v>
      </c>
      <c r="N6" s="4">
        <f>SUM(I6:M6)</f>
        <v>406</v>
      </c>
      <c r="O6" s="4">
        <v>109</v>
      </c>
      <c r="P6" s="4">
        <v>4</v>
      </c>
      <c r="Q6" s="5">
        <f t="shared" si="0"/>
        <v>0</v>
      </c>
      <c r="R6" s="4">
        <v>77</v>
      </c>
      <c r="S6" s="12">
        <f t="shared" si="1"/>
        <v>32</v>
      </c>
      <c r="T6" s="17">
        <f t="shared" si="3"/>
        <v>0.4155844155844156</v>
      </c>
    </row>
    <row r="7" spans="1:20" ht="12.75" outlineLevel="1">
      <c r="A7" s="33" t="s">
        <v>131</v>
      </c>
      <c r="B7" s="32" t="s">
        <v>21</v>
      </c>
      <c r="C7" s="3">
        <f aca="true" t="shared" si="4" ref="C7:N7">SUBTOTAL(9,C5:C6)</f>
        <v>8</v>
      </c>
      <c r="D7" s="3">
        <f t="shared" si="4"/>
        <v>7</v>
      </c>
      <c r="E7" s="3">
        <f t="shared" si="4"/>
        <v>7</v>
      </c>
      <c r="F7" s="3">
        <f t="shared" si="4"/>
        <v>9</v>
      </c>
      <c r="G7" s="3">
        <f t="shared" si="4"/>
        <v>8</v>
      </c>
      <c r="H7" s="26">
        <f t="shared" si="4"/>
        <v>39</v>
      </c>
      <c r="I7" s="3">
        <f t="shared" si="4"/>
        <v>197</v>
      </c>
      <c r="J7" s="3">
        <f t="shared" si="4"/>
        <v>139</v>
      </c>
      <c r="K7" s="3">
        <f t="shared" si="4"/>
        <v>153</v>
      </c>
      <c r="L7" s="3">
        <f t="shared" si="4"/>
        <v>174</v>
      </c>
      <c r="M7" s="3">
        <f t="shared" si="4"/>
        <v>145</v>
      </c>
      <c r="N7" s="4">
        <f t="shared" si="4"/>
        <v>808</v>
      </c>
      <c r="O7" s="1">
        <f>SUM(O5:O6)</f>
        <v>178</v>
      </c>
      <c r="P7" s="1">
        <f>SUM(P5:P6)</f>
        <v>7</v>
      </c>
      <c r="Q7" s="6">
        <f t="shared" si="0"/>
        <v>-1</v>
      </c>
      <c r="R7" s="1">
        <f>SUBTOTAL(9,R5:R6)</f>
        <v>170</v>
      </c>
      <c r="S7" s="12">
        <f t="shared" si="1"/>
        <v>8</v>
      </c>
      <c r="T7" s="18">
        <f t="shared" si="3"/>
        <v>0.047058823529411764</v>
      </c>
    </row>
    <row r="8" spans="1:20" ht="12.75" outlineLevel="2">
      <c r="A8" s="33"/>
      <c r="B8" s="29" t="s">
        <v>22</v>
      </c>
      <c r="C8" s="3">
        <v>9</v>
      </c>
      <c r="D8" s="3">
        <v>9</v>
      </c>
      <c r="E8" s="3">
        <v>8</v>
      </c>
      <c r="F8" s="3">
        <v>7</v>
      </c>
      <c r="G8" s="3">
        <v>6</v>
      </c>
      <c r="H8" s="26">
        <f>SUM(C8:G8)</f>
        <v>39</v>
      </c>
      <c r="I8" s="3">
        <v>231</v>
      </c>
      <c r="J8" s="3">
        <v>215</v>
      </c>
      <c r="K8" s="3">
        <v>167</v>
      </c>
      <c r="L8" s="3">
        <v>150</v>
      </c>
      <c r="M8" s="3">
        <v>121</v>
      </c>
      <c r="N8" s="4">
        <f>SUM(I8:M8)</f>
        <v>884</v>
      </c>
      <c r="O8" s="4">
        <v>196</v>
      </c>
      <c r="P8" s="4">
        <v>8</v>
      </c>
      <c r="Q8" s="5">
        <f t="shared" si="0"/>
        <v>2</v>
      </c>
      <c r="R8" s="7">
        <v>192</v>
      </c>
      <c r="S8" s="12">
        <f t="shared" si="1"/>
        <v>4</v>
      </c>
      <c r="T8" s="17">
        <f t="shared" si="3"/>
        <v>0.020833333333333332</v>
      </c>
    </row>
    <row r="9" spans="1:20" ht="36" outlineLevel="1">
      <c r="A9" s="34" t="s">
        <v>106</v>
      </c>
      <c r="B9" s="32" t="s">
        <v>23</v>
      </c>
      <c r="C9" s="3">
        <f aca="true" t="shared" si="5" ref="C9:N9">SUBTOTAL(9,C8:C8)</f>
        <v>9</v>
      </c>
      <c r="D9" s="3">
        <f t="shared" si="5"/>
        <v>9</v>
      </c>
      <c r="E9" s="3">
        <f t="shared" si="5"/>
        <v>8</v>
      </c>
      <c r="F9" s="3">
        <f t="shared" si="5"/>
        <v>7</v>
      </c>
      <c r="G9" s="3">
        <f t="shared" si="5"/>
        <v>6</v>
      </c>
      <c r="H9" s="26">
        <f t="shared" si="5"/>
        <v>39</v>
      </c>
      <c r="I9" s="3">
        <f t="shared" si="5"/>
        <v>231</v>
      </c>
      <c r="J9" s="3">
        <f t="shared" si="5"/>
        <v>215</v>
      </c>
      <c r="K9" s="3">
        <f t="shared" si="5"/>
        <v>167</v>
      </c>
      <c r="L9" s="3">
        <f t="shared" si="5"/>
        <v>150</v>
      </c>
      <c r="M9" s="3">
        <f t="shared" si="5"/>
        <v>121</v>
      </c>
      <c r="N9" s="4">
        <f t="shared" si="5"/>
        <v>884</v>
      </c>
      <c r="O9" s="1">
        <f>O8</f>
        <v>196</v>
      </c>
      <c r="P9" s="1">
        <f>SUM(P8)</f>
        <v>8</v>
      </c>
      <c r="Q9" s="6">
        <f t="shared" si="0"/>
        <v>2</v>
      </c>
      <c r="R9" s="8">
        <f>SUBTOTAL(9,R8:R8)</f>
        <v>192</v>
      </c>
      <c r="S9" s="12">
        <f t="shared" si="1"/>
        <v>4</v>
      </c>
      <c r="T9" s="18">
        <f t="shared" si="3"/>
        <v>0.020833333333333332</v>
      </c>
    </row>
    <row r="10" spans="1:20" ht="12.75" outlineLevel="2">
      <c r="A10" s="33"/>
      <c r="B10" s="29" t="s">
        <v>24</v>
      </c>
      <c r="C10" s="3">
        <v>11</v>
      </c>
      <c r="D10" s="3">
        <v>10</v>
      </c>
      <c r="E10" s="3">
        <v>9</v>
      </c>
      <c r="F10" s="3">
        <v>5</v>
      </c>
      <c r="G10" s="3">
        <v>6</v>
      </c>
      <c r="H10" s="26">
        <f>SUM(C10:G10)</f>
        <v>41</v>
      </c>
      <c r="I10" s="3">
        <v>213</v>
      </c>
      <c r="J10" s="3">
        <v>211</v>
      </c>
      <c r="K10" s="3">
        <v>172</v>
      </c>
      <c r="L10" s="3">
        <v>110</v>
      </c>
      <c r="M10" s="3">
        <v>88</v>
      </c>
      <c r="N10" s="4">
        <f>SUM(I10:M10)</f>
        <v>794</v>
      </c>
      <c r="O10" s="4">
        <v>158</v>
      </c>
      <c r="P10" s="4">
        <v>7</v>
      </c>
      <c r="Q10" s="5">
        <f t="shared" si="0"/>
        <v>1</v>
      </c>
      <c r="R10" s="4">
        <v>162</v>
      </c>
      <c r="S10" s="12">
        <f t="shared" si="1"/>
        <v>-4</v>
      </c>
      <c r="T10" s="17">
        <f t="shared" si="3"/>
        <v>-0.024691358024691357</v>
      </c>
    </row>
    <row r="11" spans="1:20" ht="36" outlineLevel="1">
      <c r="A11" s="34" t="s">
        <v>107</v>
      </c>
      <c r="B11" s="32" t="s">
        <v>25</v>
      </c>
      <c r="C11" s="3">
        <f aca="true" t="shared" si="6" ref="C11:N11">SUBTOTAL(9,C10:C10)</f>
        <v>11</v>
      </c>
      <c r="D11" s="3">
        <f t="shared" si="6"/>
        <v>10</v>
      </c>
      <c r="E11" s="3">
        <f t="shared" si="6"/>
        <v>9</v>
      </c>
      <c r="F11" s="3">
        <f t="shared" si="6"/>
        <v>5</v>
      </c>
      <c r="G11" s="3">
        <f t="shared" si="6"/>
        <v>6</v>
      </c>
      <c r="H11" s="26">
        <f t="shared" si="6"/>
        <v>41</v>
      </c>
      <c r="I11" s="3">
        <f t="shared" si="6"/>
        <v>213</v>
      </c>
      <c r="J11" s="3">
        <f t="shared" si="6"/>
        <v>211</v>
      </c>
      <c r="K11" s="3">
        <f t="shared" si="6"/>
        <v>172</v>
      </c>
      <c r="L11" s="3">
        <f t="shared" si="6"/>
        <v>110</v>
      </c>
      <c r="M11" s="3">
        <f t="shared" si="6"/>
        <v>88</v>
      </c>
      <c r="N11" s="4">
        <f t="shared" si="6"/>
        <v>794</v>
      </c>
      <c r="O11" s="1">
        <f>O10</f>
        <v>158</v>
      </c>
      <c r="P11" s="1">
        <f>SUM(P10)</f>
        <v>7</v>
      </c>
      <c r="Q11" s="6">
        <f t="shared" si="0"/>
        <v>1</v>
      </c>
      <c r="R11" s="1">
        <f>SUBTOTAL(9,R10:R10)</f>
        <v>162</v>
      </c>
      <c r="S11" s="12">
        <f t="shared" si="1"/>
        <v>-4</v>
      </c>
      <c r="T11" s="18">
        <f t="shared" si="3"/>
        <v>-0.024691358024691357</v>
      </c>
    </row>
    <row r="12" spans="1:20" ht="12.75" outlineLevel="2">
      <c r="A12" s="33"/>
      <c r="B12" s="29" t="s">
        <v>26</v>
      </c>
      <c r="C12" s="3">
        <v>12</v>
      </c>
      <c r="D12" s="3">
        <v>10</v>
      </c>
      <c r="E12" s="3">
        <v>9</v>
      </c>
      <c r="F12" s="3">
        <v>7</v>
      </c>
      <c r="G12" s="3">
        <v>8</v>
      </c>
      <c r="H12" s="26">
        <f>SUM(C12:G12)</f>
        <v>46</v>
      </c>
      <c r="I12" s="3">
        <v>309</v>
      </c>
      <c r="J12" s="3">
        <v>233</v>
      </c>
      <c r="K12" s="3">
        <v>178</v>
      </c>
      <c r="L12" s="3">
        <v>135</v>
      </c>
      <c r="M12" s="3">
        <v>155</v>
      </c>
      <c r="N12" s="4">
        <f>SUM(I12:M12)</f>
        <v>1010</v>
      </c>
      <c r="O12" s="4">
        <v>275</v>
      </c>
      <c r="P12" s="4">
        <v>12</v>
      </c>
      <c r="Q12" s="5">
        <f t="shared" si="0"/>
        <v>4</v>
      </c>
      <c r="R12" s="4">
        <v>275</v>
      </c>
      <c r="S12" s="12">
        <f t="shared" si="1"/>
        <v>0</v>
      </c>
      <c r="T12" s="17">
        <f t="shared" si="3"/>
        <v>0</v>
      </c>
    </row>
    <row r="13" spans="1:20" ht="36" outlineLevel="1">
      <c r="A13" s="34" t="s">
        <v>128</v>
      </c>
      <c r="B13" s="32" t="s">
        <v>27</v>
      </c>
      <c r="C13" s="3">
        <f aca="true" t="shared" si="7" ref="C13:N13">SUBTOTAL(9,C12:C12)</f>
        <v>12</v>
      </c>
      <c r="D13" s="3">
        <f t="shared" si="7"/>
        <v>10</v>
      </c>
      <c r="E13" s="3">
        <f t="shared" si="7"/>
        <v>9</v>
      </c>
      <c r="F13" s="3">
        <f t="shared" si="7"/>
        <v>7</v>
      </c>
      <c r="G13" s="3">
        <f t="shared" si="7"/>
        <v>8</v>
      </c>
      <c r="H13" s="26">
        <f t="shared" si="7"/>
        <v>46</v>
      </c>
      <c r="I13" s="3">
        <f t="shared" si="7"/>
        <v>309</v>
      </c>
      <c r="J13" s="3">
        <f t="shared" si="7"/>
        <v>233</v>
      </c>
      <c r="K13" s="3">
        <f t="shared" si="7"/>
        <v>178</v>
      </c>
      <c r="L13" s="3">
        <f t="shared" si="7"/>
        <v>135</v>
      </c>
      <c r="M13" s="3">
        <f t="shared" si="7"/>
        <v>155</v>
      </c>
      <c r="N13" s="4">
        <f t="shared" si="7"/>
        <v>1010</v>
      </c>
      <c r="O13" s="1">
        <f>O12</f>
        <v>275</v>
      </c>
      <c r="P13" s="1">
        <f>SUM(P12)</f>
        <v>12</v>
      </c>
      <c r="Q13" s="6">
        <f t="shared" si="0"/>
        <v>4</v>
      </c>
      <c r="R13" s="1">
        <f>SUBTOTAL(9,R12:R12)</f>
        <v>275</v>
      </c>
      <c r="S13" s="12">
        <f t="shared" si="1"/>
        <v>0</v>
      </c>
      <c r="T13" s="18">
        <f t="shared" si="3"/>
        <v>0</v>
      </c>
    </row>
    <row r="14" spans="1:20" ht="12.75" outlineLevel="2">
      <c r="A14" s="33"/>
      <c r="B14" s="29" t="s">
        <v>28</v>
      </c>
      <c r="C14" s="3">
        <v>11</v>
      </c>
      <c r="D14" s="3">
        <v>9</v>
      </c>
      <c r="E14" s="3">
        <v>9</v>
      </c>
      <c r="F14" s="3">
        <v>8</v>
      </c>
      <c r="G14" s="3">
        <v>8</v>
      </c>
      <c r="H14" s="26">
        <f>SUM(C14:G14)</f>
        <v>45</v>
      </c>
      <c r="I14" s="3">
        <v>289</v>
      </c>
      <c r="J14" s="3">
        <v>218</v>
      </c>
      <c r="K14" s="3">
        <v>206</v>
      </c>
      <c r="L14" s="3">
        <v>174</v>
      </c>
      <c r="M14" s="3">
        <v>168</v>
      </c>
      <c r="N14" s="4">
        <f>SUM(I14:M14)</f>
        <v>1055</v>
      </c>
      <c r="O14" s="4">
        <v>208</v>
      </c>
      <c r="P14" s="4">
        <v>10</v>
      </c>
      <c r="Q14" s="5">
        <f t="shared" si="0"/>
        <v>2</v>
      </c>
      <c r="R14" s="4">
        <v>240</v>
      </c>
      <c r="S14" s="12">
        <f t="shared" si="1"/>
        <v>-32</v>
      </c>
      <c r="T14" s="17">
        <f t="shared" si="3"/>
        <v>-0.13333333333333333</v>
      </c>
    </row>
    <row r="15" spans="1:20" ht="12.75" outlineLevel="1">
      <c r="A15" s="33" t="s">
        <v>1</v>
      </c>
      <c r="B15" s="32" t="s">
        <v>29</v>
      </c>
      <c r="C15" s="3">
        <f aca="true" t="shared" si="8" ref="C15:N15">SUBTOTAL(9,C14:C14)</f>
        <v>11</v>
      </c>
      <c r="D15" s="3">
        <f t="shared" si="8"/>
        <v>9</v>
      </c>
      <c r="E15" s="3">
        <f t="shared" si="8"/>
        <v>9</v>
      </c>
      <c r="F15" s="3">
        <f t="shared" si="8"/>
        <v>8</v>
      </c>
      <c r="G15" s="3">
        <f t="shared" si="8"/>
        <v>8</v>
      </c>
      <c r="H15" s="26">
        <f t="shared" si="8"/>
        <v>45</v>
      </c>
      <c r="I15" s="3">
        <f t="shared" si="8"/>
        <v>289</v>
      </c>
      <c r="J15" s="3">
        <f t="shared" si="8"/>
        <v>218</v>
      </c>
      <c r="K15" s="3">
        <f t="shared" si="8"/>
        <v>206</v>
      </c>
      <c r="L15" s="3">
        <f t="shared" si="8"/>
        <v>174</v>
      </c>
      <c r="M15" s="3">
        <f t="shared" si="8"/>
        <v>168</v>
      </c>
      <c r="N15" s="4">
        <f t="shared" si="8"/>
        <v>1055</v>
      </c>
      <c r="O15" s="1">
        <f>O14</f>
        <v>208</v>
      </c>
      <c r="P15" s="1">
        <f>SUM(P14)</f>
        <v>10</v>
      </c>
      <c r="Q15" s="6">
        <f t="shared" si="0"/>
        <v>2</v>
      </c>
      <c r="R15" s="1">
        <f>SUBTOTAL(9,R14:R14)</f>
        <v>240</v>
      </c>
      <c r="S15" s="12">
        <f t="shared" si="1"/>
        <v>-32</v>
      </c>
      <c r="T15" s="19">
        <f t="shared" si="3"/>
        <v>-0.13333333333333333</v>
      </c>
    </row>
    <row r="16" spans="1:20" ht="12.75" outlineLevel="2">
      <c r="A16" s="33"/>
      <c r="B16" s="29" t="s">
        <v>30</v>
      </c>
      <c r="C16" s="3">
        <v>6</v>
      </c>
      <c r="D16" s="3">
        <v>4</v>
      </c>
      <c r="E16" s="3">
        <v>3</v>
      </c>
      <c r="F16" s="3">
        <v>3</v>
      </c>
      <c r="G16" s="3">
        <v>3</v>
      </c>
      <c r="H16" s="26">
        <f>SUM(C16:G16)</f>
        <v>19</v>
      </c>
      <c r="I16" s="3">
        <v>107</v>
      </c>
      <c r="J16" s="3">
        <v>76</v>
      </c>
      <c r="K16" s="3">
        <v>71</v>
      </c>
      <c r="L16" s="3">
        <v>57</v>
      </c>
      <c r="M16" s="3">
        <v>42</v>
      </c>
      <c r="N16" s="4">
        <f>SUM(I16:M16)</f>
        <v>353</v>
      </c>
      <c r="O16" s="4">
        <v>98</v>
      </c>
      <c r="P16" s="4">
        <v>5</v>
      </c>
      <c r="Q16" s="5">
        <f t="shared" si="0"/>
        <v>2</v>
      </c>
      <c r="R16" s="4">
        <v>100</v>
      </c>
      <c r="S16" s="12">
        <f t="shared" si="1"/>
        <v>-2</v>
      </c>
      <c r="T16" s="17">
        <f t="shared" si="3"/>
        <v>-0.02</v>
      </c>
    </row>
    <row r="17" spans="1:20" ht="12.75" outlineLevel="2">
      <c r="A17" s="33"/>
      <c r="B17" s="29" t="s">
        <v>30</v>
      </c>
      <c r="C17" s="3">
        <v>2</v>
      </c>
      <c r="D17" s="3">
        <v>3</v>
      </c>
      <c r="E17" s="3">
        <v>2</v>
      </c>
      <c r="F17" s="3">
        <v>2</v>
      </c>
      <c r="G17" s="3">
        <v>2</v>
      </c>
      <c r="H17" s="26">
        <f>SUM(C17:G17)</f>
        <v>11</v>
      </c>
      <c r="I17" s="3">
        <v>50</v>
      </c>
      <c r="J17" s="3">
        <v>46</v>
      </c>
      <c r="K17" s="3">
        <v>40</v>
      </c>
      <c r="L17" s="3">
        <v>30</v>
      </c>
      <c r="M17" s="3">
        <v>21</v>
      </c>
      <c r="N17" s="4">
        <f>SUM(I17:M17)</f>
        <v>187</v>
      </c>
      <c r="O17" s="4">
        <v>36</v>
      </c>
      <c r="P17" s="4">
        <v>2</v>
      </c>
      <c r="Q17" s="5">
        <f t="shared" si="0"/>
        <v>0</v>
      </c>
      <c r="R17" s="4">
        <v>45</v>
      </c>
      <c r="S17" s="12">
        <f t="shared" si="1"/>
        <v>-9</v>
      </c>
      <c r="T17" s="17">
        <f t="shared" si="3"/>
        <v>-0.2</v>
      </c>
    </row>
    <row r="18" spans="1:20" ht="36" outlineLevel="1">
      <c r="A18" s="34" t="s">
        <v>129</v>
      </c>
      <c r="B18" s="32" t="s">
        <v>31</v>
      </c>
      <c r="C18" s="3">
        <f aca="true" t="shared" si="9" ref="C18:N18">SUBTOTAL(9,C16:C17)</f>
        <v>8</v>
      </c>
      <c r="D18" s="3">
        <f t="shared" si="9"/>
        <v>7</v>
      </c>
      <c r="E18" s="3">
        <f t="shared" si="9"/>
        <v>5</v>
      </c>
      <c r="F18" s="3">
        <f t="shared" si="9"/>
        <v>5</v>
      </c>
      <c r="G18" s="3">
        <f t="shared" si="9"/>
        <v>5</v>
      </c>
      <c r="H18" s="26">
        <f t="shared" si="9"/>
        <v>30</v>
      </c>
      <c r="I18" s="3">
        <f t="shared" si="9"/>
        <v>157</v>
      </c>
      <c r="J18" s="3">
        <f t="shared" si="9"/>
        <v>122</v>
      </c>
      <c r="K18" s="3">
        <f t="shared" si="9"/>
        <v>111</v>
      </c>
      <c r="L18" s="3">
        <f t="shared" si="9"/>
        <v>87</v>
      </c>
      <c r="M18" s="3">
        <f t="shared" si="9"/>
        <v>63</v>
      </c>
      <c r="N18" s="4">
        <f t="shared" si="9"/>
        <v>540</v>
      </c>
      <c r="O18" s="1">
        <f>SUM(O16:O17)</f>
        <v>134</v>
      </c>
      <c r="P18" s="1">
        <f>SUM(P16:P17)</f>
        <v>7</v>
      </c>
      <c r="Q18" s="6">
        <f>SUBTOTAL(9,Q16:Q17)</f>
        <v>2</v>
      </c>
      <c r="R18" s="1">
        <f>SUBTOTAL(9,R16:R17)</f>
        <v>145</v>
      </c>
      <c r="S18" s="12">
        <f t="shared" si="1"/>
        <v>-11</v>
      </c>
      <c r="T18" s="18">
        <f t="shared" si="3"/>
        <v>-0.07586206896551724</v>
      </c>
    </row>
    <row r="19" spans="1:20" ht="12.75" outlineLevel="2">
      <c r="A19" s="33"/>
      <c r="B19" s="29" t="s">
        <v>32</v>
      </c>
      <c r="C19" s="3">
        <v>4</v>
      </c>
      <c r="D19" s="3">
        <v>3</v>
      </c>
      <c r="E19" s="3">
        <v>3</v>
      </c>
      <c r="F19" s="3">
        <v>3</v>
      </c>
      <c r="G19" s="3">
        <v>2</v>
      </c>
      <c r="H19" s="26">
        <f>SUM(C19:G19)</f>
        <v>15</v>
      </c>
      <c r="I19" s="3">
        <v>88</v>
      </c>
      <c r="J19" s="3">
        <v>56</v>
      </c>
      <c r="K19" s="3">
        <v>62</v>
      </c>
      <c r="L19" s="3">
        <v>68</v>
      </c>
      <c r="M19" s="3">
        <v>37</v>
      </c>
      <c r="N19" s="4">
        <f>SUM(I19:M19)</f>
        <v>311</v>
      </c>
      <c r="O19" s="4">
        <v>60</v>
      </c>
      <c r="P19" s="4">
        <v>4</v>
      </c>
      <c r="Q19" s="5">
        <f aca="true" t="shared" si="10" ref="Q19:Q24">P19-G19</f>
        <v>2</v>
      </c>
      <c r="R19" s="4">
        <v>85</v>
      </c>
      <c r="S19" s="12">
        <f t="shared" si="1"/>
        <v>-25</v>
      </c>
      <c r="T19" s="17">
        <f t="shared" si="3"/>
        <v>-0.29411764705882354</v>
      </c>
    </row>
    <row r="20" spans="1:20" ht="12.75" outlineLevel="2">
      <c r="A20" s="33"/>
      <c r="B20" s="29" t="s">
        <v>32</v>
      </c>
      <c r="C20" s="3">
        <v>2</v>
      </c>
      <c r="D20" s="3">
        <v>2</v>
      </c>
      <c r="E20" s="3">
        <v>2</v>
      </c>
      <c r="F20" s="3">
        <v>1</v>
      </c>
      <c r="G20" s="3">
        <v>1</v>
      </c>
      <c r="H20" s="26">
        <f>SUM(C20:G20)</f>
        <v>8</v>
      </c>
      <c r="I20" s="3">
        <v>43</v>
      </c>
      <c r="J20" s="3">
        <v>39</v>
      </c>
      <c r="K20" s="3">
        <v>47</v>
      </c>
      <c r="L20" s="3">
        <v>20</v>
      </c>
      <c r="M20" s="3">
        <v>16</v>
      </c>
      <c r="N20" s="4">
        <f>SUM(I20:M20)</f>
        <v>165</v>
      </c>
      <c r="O20" s="4">
        <v>18</v>
      </c>
      <c r="P20" s="4">
        <v>2</v>
      </c>
      <c r="Q20" s="5">
        <f t="shared" si="10"/>
        <v>1</v>
      </c>
      <c r="R20" s="4">
        <v>25</v>
      </c>
      <c r="S20" s="12">
        <f t="shared" si="1"/>
        <v>-7</v>
      </c>
      <c r="T20" s="17">
        <f t="shared" si="3"/>
        <v>-0.28</v>
      </c>
    </row>
    <row r="21" spans="1:20" ht="12.75" outlineLevel="2">
      <c r="A21" s="33"/>
      <c r="B21" s="29" t="s">
        <v>32</v>
      </c>
      <c r="C21" s="3">
        <v>3</v>
      </c>
      <c r="D21" s="3">
        <v>2</v>
      </c>
      <c r="E21" s="3"/>
      <c r="F21" s="3"/>
      <c r="G21" s="3"/>
      <c r="H21" s="26">
        <f>SUM(C21:G21)</f>
        <v>5</v>
      </c>
      <c r="I21" s="3">
        <v>79</v>
      </c>
      <c r="J21" s="3">
        <v>38</v>
      </c>
      <c r="K21" s="3"/>
      <c r="L21" s="3"/>
      <c r="M21" s="3"/>
      <c r="N21" s="4">
        <f>SUM(I21:M21)</f>
        <v>117</v>
      </c>
      <c r="O21" s="4">
        <v>49</v>
      </c>
      <c r="P21" s="4">
        <v>3</v>
      </c>
      <c r="Q21" s="5">
        <f t="shared" si="10"/>
        <v>3</v>
      </c>
      <c r="R21" s="4">
        <v>64</v>
      </c>
      <c r="S21" s="12">
        <f t="shared" si="1"/>
        <v>-15</v>
      </c>
      <c r="T21" s="17">
        <f t="shared" si="3"/>
        <v>-0.234375</v>
      </c>
    </row>
    <row r="22" spans="1:20" ht="12.75" outlineLevel="2">
      <c r="A22" s="33"/>
      <c r="B22" s="29" t="s">
        <v>32</v>
      </c>
      <c r="C22" s="3">
        <v>3</v>
      </c>
      <c r="D22" s="3">
        <v>2</v>
      </c>
      <c r="E22" s="3">
        <v>2</v>
      </c>
      <c r="F22" s="3">
        <v>2</v>
      </c>
      <c r="G22" s="3">
        <v>1</v>
      </c>
      <c r="H22" s="26">
        <f>SUM(C22:G22)</f>
        <v>10</v>
      </c>
      <c r="I22" s="3">
        <v>64</v>
      </c>
      <c r="J22" s="3">
        <v>39</v>
      </c>
      <c r="K22" s="3">
        <v>35</v>
      </c>
      <c r="L22" s="3">
        <v>40</v>
      </c>
      <c r="M22" s="3">
        <v>15</v>
      </c>
      <c r="N22" s="4">
        <f>SUM(I22:M22)</f>
        <v>193</v>
      </c>
      <c r="O22" s="4">
        <v>45</v>
      </c>
      <c r="P22" s="4">
        <v>2</v>
      </c>
      <c r="Q22" s="5">
        <f t="shared" si="10"/>
        <v>1</v>
      </c>
      <c r="R22" s="4">
        <v>44</v>
      </c>
      <c r="S22" s="12">
        <f t="shared" si="1"/>
        <v>1</v>
      </c>
      <c r="T22" s="17">
        <f t="shared" si="3"/>
        <v>0.022727272727272728</v>
      </c>
    </row>
    <row r="23" spans="1:20" ht="24" outlineLevel="1">
      <c r="A23" s="34" t="s">
        <v>108</v>
      </c>
      <c r="B23" s="32" t="s">
        <v>33</v>
      </c>
      <c r="C23" s="3">
        <f aca="true" t="shared" si="11" ref="C23:N23">SUBTOTAL(9,C19:C22)</f>
        <v>12</v>
      </c>
      <c r="D23" s="3">
        <f t="shared" si="11"/>
        <v>9</v>
      </c>
      <c r="E23" s="3">
        <f t="shared" si="11"/>
        <v>7</v>
      </c>
      <c r="F23" s="3">
        <f t="shared" si="11"/>
        <v>6</v>
      </c>
      <c r="G23" s="3">
        <f t="shared" si="11"/>
        <v>4</v>
      </c>
      <c r="H23" s="26">
        <f t="shared" si="11"/>
        <v>38</v>
      </c>
      <c r="I23" s="3">
        <f t="shared" si="11"/>
        <v>274</v>
      </c>
      <c r="J23" s="3">
        <f t="shared" si="11"/>
        <v>172</v>
      </c>
      <c r="K23" s="3">
        <f t="shared" si="11"/>
        <v>144</v>
      </c>
      <c r="L23" s="3">
        <f t="shared" si="11"/>
        <v>128</v>
      </c>
      <c r="M23" s="3">
        <f t="shared" si="11"/>
        <v>68</v>
      </c>
      <c r="N23" s="4">
        <f t="shared" si="11"/>
        <v>786</v>
      </c>
      <c r="O23" s="1">
        <f>SUM(O19:O22)</f>
        <v>172</v>
      </c>
      <c r="P23" s="1">
        <f>SUM(P19:P22)</f>
        <v>11</v>
      </c>
      <c r="Q23" s="6">
        <f t="shared" si="10"/>
        <v>7</v>
      </c>
      <c r="R23" s="1">
        <f>SUBTOTAL(9,R19:R22)</f>
        <v>218</v>
      </c>
      <c r="S23" s="12">
        <f t="shared" si="1"/>
        <v>-46</v>
      </c>
      <c r="T23" s="19">
        <f t="shared" si="3"/>
        <v>-0.21100917431192662</v>
      </c>
    </row>
    <row r="24" spans="1:20" ht="12.75" outlineLevel="2">
      <c r="A24" s="33"/>
      <c r="B24" s="29" t="s">
        <v>34</v>
      </c>
      <c r="C24" s="3">
        <v>3</v>
      </c>
      <c r="D24" s="3">
        <v>3</v>
      </c>
      <c r="E24" s="3">
        <v>5</v>
      </c>
      <c r="F24" s="3">
        <v>5</v>
      </c>
      <c r="G24" s="3">
        <v>4</v>
      </c>
      <c r="H24" s="26">
        <f>SUM(C24:G24)</f>
        <v>20</v>
      </c>
      <c r="I24" s="3">
        <v>74</v>
      </c>
      <c r="J24" s="3">
        <v>75</v>
      </c>
      <c r="K24" s="3">
        <v>125</v>
      </c>
      <c r="L24" s="3">
        <v>113</v>
      </c>
      <c r="M24" s="3">
        <v>72</v>
      </c>
      <c r="N24" s="4">
        <f>SUM(I24:M24)</f>
        <v>459</v>
      </c>
      <c r="O24" s="4">
        <v>111</v>
      </c>
      <c r="P24" s="4">
        <v>4</v>
      </c>
      <c r="Q24" s="5">
        <f t="shared" si="10"/>
        <v>0</v>
      </c>
      <c r="R24" s="4">
        <v>70</v>
      </c>
      <c r="S24" s="12">
        <f t="shared" si="1"/>
        <v>41</v>
      </c>
      <c r="T24" s="17">
        <f t="shared" si="3"/>
        <v>0.5857142857142857</v>
      </c>
    </row>
    <row r="25" spans="1:20" ht="12" customHeight="1" outlineLevel="2">
      <c r="A25" s="33"/>
      <c r="B25" s="29" t="s">
        <v>34</v>
      </c>
      <c r="C25" s="22">
        <v>1</v>
      </c>
      <c r="D25" s="22">
        <v>1</v>
      </c>
      <c r="E25" s="22">
        <v>1</v>
      </c>
      <c r="F25" s="22"/>
      <c r="G25" s="22"/>
      <c r="H25" s="26">
        <f>SUM(C25:G25)</f>
        <v>3</v>
      </c>
      <c r="I25" s="22">
        <v>12</v>
      </c>
      <c r="J25" s="22">
        <v>11</v>
      </c>
      <c r="K25" s="22">
        <v>12</v>
      </c>
      <c r="L25" s="22"/>
      <c r="M25" s="22"/>
      <c r="N25" s="4">
        <f>SUM(I25:M25)</f>
        <v>35</v>
      </c>
      <c r="O25" s="4"/>
      <c r="P25" s="4">
        <v>1</v>
      </c>
      <c r="Q25" s="5"/>
      <c r="R25" s="4">
        <v>5</v>
      </c>
      <c r="S25" s="12">
        <f t="shared" si="1"/>
        <v>-5</v>
      </c>
      <c r="T25" s="17">
        <f t="shared" si="3"/>
        <v>-1</v>
      </c>
    </row>
    <row r="26" spans="1:20" ht="12.75" outlineLevel="1">
      <c r="A26" s="33" t="s">
        <v>2</v>
      </c>
      <c r="B26" s="32" t="s">
        <v>35</v>
      </c>
      <c r="C26" s="22">
        <f aca="true" t="shared" si="12" ref="C26:N26">SUBTOTAL(9,C24:C25)</f>
        <v>4</v>
      </c>
      <c r="D26" s="22">
        <f t="shared" si="12"/>
        <v>4</v>
      </c>
      <c r="E26" s="22">
        <f t="shared" si="12"/>
        <v>6</v>
      </c>
      <c r="F26" s="22">
        <f t="shared" si="12"/>
        <v>5</v>
      </c>
      <c r="G26" s="22">
        <f t="shared" si="12"/>
        <v>4</v>
      </c>
      <c r="H26" s="26">
        <f t="shared" si="12"/>
        <v>23</v>
      </c>
      <c r="I26" s="22">
        <f t="shared" si="12"/>
        <v>86</v>
      </c>
      <c r="J26" s="22">
        <f t="shared" si="12"/>
        <v>86</v>
      </c>
      <c r="K26" s="22">
        <f t="shared" si="12"/>
        <v>137</v>
      </c>
      <c r="L26" s="22">
        <f t="shared" si="12"/>
        <v>113</v>
      </c>
      <c r="M26" s="22">
        <f t="shared" si="12"/>
        <v>72</v>
      </c>
      <c r="N26" s="4">
        <f t="shared" si="12"/>
        <v>494</v>
      </c>
      <c r="O26" s="1">
        <f>SUM(O24:O25)</f>
        <v>111</v>
      </c>
      <c r="P26" s="1">
        <v>4</v>
      </c>
      <c r="Q26" s="11" t="s">
        <v>101</v>
      </c>
      <c r="R26" s="1">
        <f>SUBTOTAL(9,R24:R25)</f>
        <v>75</v>
      </c>
      <c r="S26" s="12">
        <f t="shared" si="1"/>
        <v>36</v>
      </c>
      <c r="T26" s="19">
        <f t="shared" si="3"/>
        <v>0.48</v>
      </c>
    </row>
    <row r="27" spans="1:20" ht="12.75" customHeight="1" outlineLevel="2">
      <c r="A27" s="33"/>
      <c r="B27" s="29" t="s">
        <v>36</v>
      </c>
      <c r="C27" s="22">
        <v>3</v>
      </c>
      <c r="D27" s="22">
        <v>3</v>
      </c>
      <c r="E27" s="22">
        <v>3</v>
      </c>
      <c r="F27" s="22">
        <v>2</v>
      </c>
      <c r="G27" s="22">
        <v>3</v>
      </c>
      <c r="H27" s="26">
        <f>SUM(C27:G27)</f>
        <v>14</v>
      </c>
      <c r="I27" s="22">
        <v>86</v>
      </c>
      <c r="J27" s="22">
        <v>74</v>
      </c>
      <c r="K27" s="22">
        <v>57</v>
      </c>
      <c r="L27" s="22">
        <v>37</v>
      </c>
      <c r="M27" s="22">
        <v>60</v>
      </c>
      <c r="N27" s="4">
        <f>SUM(I27:M27)</f>
        <v>314</v>
      </c>
      <c r="O27" s="4">
        <v>71</v>
      </c>
      <c r="P27" s="4">
        <v>3</v>
      </c>
      <c r="Q27" s="5">
        <f>P27-G27</f>
        <v>0</v>
      </c>
      <c r="R27" s="9">
        <v>72</v>
      </c>
      <c r="S27" s="12">
        <f t="shared" si="1"/>
        <v>-1</v>
      </c>
      <c r="T27" s="17">
        <f t="shared" si="3"/>
        <v>-0.013888888888888888</v>
      </c>
    </row>
    <row r="28" spans="1:20" ht="12.75" outlineLevel="1">
      <c r="A28" s="33" t="s">
        <v>109</v>
      </c>
      <c r="B28" s="32" t="s">
        <v>37</v>
      </c>
      <c r="C28" s="22">
        <f aca="true" t="shared" si="13" ref="C28:N28">SUBTOTAL(9,C27:C27)</f>
        <v>3</v>
      </c>
      <c r="D28" s="22">
        <f t="shared" si="13"/>
        <v>3</v>
      </c>
      <c r="E28" s="22">
        <f t="shared" si="13"/>
        <v>3</v>
      </c>
      <c r="F28" s="22">
        <f t="shared" si="13"/>
        <v>2</v>
      </c>
      <c r="G28" s="22">
        <f t="shared" si="13"/>
        <v>3</v>
      </c>
      <c r="H28" s="26">
        <f t="shared" si="13"/>
        <v>14</v>
      </c>
      <c r="I28" s="22">
        <f t="shared" si="13"/>
        <v>86</v>
      </c>
      <c r="J28" s="22">
        <f t="shared" si="13"/>
        <v>74</v>
      </c>
      <c r="K28" s="22">
        <f t="shared" si="13"/>
        <v>57</v>
      </c>
      <c r="L28" s="22">
        <f t="shared" si="13"/>
        <v>37</v>
      </c>
      <c r="M28" s="22">
        <f t="shared" si="13"/>
        <v>60</v>
      </c>
      <c r="N28" s="4">
        <f t="shared" si="13"/>
        <v>314</v>
      </c>
      <c r="O28" s="1">
        <f>O27</f>
        <v>71</v>
      </c>
      <c r="P28" s="1">
        <v>3</v>
      </c>
      <c r="Q28" s="11" t="s">
        <v>101</v>
      </c>
      <c r="R28" s="10">
        <f>SUBTOTAL(9,R27:R27)</f>
        <v>72</v>
      </c>
      <c r="S28" s="12">
        <f t="shared" si="1"/>
        <v>-1</v>
      </c>
      <c r="T28" s="18">
        <f t="shared" si="3"/>
        <v>-0.013888888888888888</v>
      </c>
    </row>
    <row r="29" spans="1:20" ht="12.75" outlineLevel="2">
      <c r="A29" s="33"/>
      <c r="B29" s="29" t="s">
        <v>38</v>
      </c>
      <c r="C29" s="3">
        <v>5</v>
      </c>
      <c r="D29" s="3">
        <v>5</v>
      </c>
      <c r="E29" s="3">
        <v>4</v>
      </c>
      <c r="F29" s="3">
        <v>4</v>
      </c>
      <c r="G29" s="3">
        <v>3</v>
      </c>
      <c r="H29" s="26">
        <f>SUM(C29:G29)</f>
        <v>21</v>
      </c>
      <c r="I29" s="3">
        <v>129</v>
      </c>
      <c r="J29" s="3">
        <v>125</v>
      </c>
      <c r="K29" s="3">
        <v>80</v>
      </c>
      <c r="L29" s="3">
        <v>100</v>
      </c>
      <c r="M29" s="3">
        <v>76</v>
      </c>
      <c r="N29" s="4">
        <f>SUM(I29:M29)</f>
        <v>510</v>
      </c>
      <c r="O29" s="13">
        <v>124</v>
      </c>
      <c r="P29" s="13">
        <v>5</v>
      </c>
      <c r="Q29" s="14">
        <f aca="true" t="shared" si="14" ref="Q29:Q60">P29-G29</f>
        <v>2</v>
      </c>
      <c r="R29" s="4">
        <v>124</v>
      </c>
      <c r="S29" s="12">
        <f t="shared" si="1"/>
        <v>0</v>
      </c>
      <c r="T29" s="17">
        <f t="shared" si="3"/>
        <v>0</v>
      </c>
    </row>
    <row r="30" spans="1:20" ht="12.75" outlineLevel="2">
      <c r="A30" s="33"/>
      <c r="B30" s="29" t="s">
        <v>39</v>
      </c>
      <c r="C30" s="3">
        <v>3</v>
      </c>
      <c r="D30" s="3">
        <v>2</v>
      </c>
      <c r="E30" s="3">
        <v>2</v>
      </c>
      <c r="F30" s="3">
        <v>3</v>
      </c>
      <c r="G30" s="3">
        <v>2</v>
      </c>
      <c r="H30" s="26">
        <f>SUM(C30:G30)</f>
        <v>12</v>
      </c>
      <c r="I30" s="3">
        <v>61</v>
      </c>
      <c r="J30" s="3">
        <v>40</v>
      </c>
      <c r="K30" s="3">
        <v>52</v>
      </c>
      <c r="L30" s="3">
        <v>64</v>
      </c>
      <c r="M30" s="3">
        <v>45</v>
      </c>
      <c r="N30" s="4">
        <f>SUM(I30:M30)</f>
        <v>262</v>
      </c>
      <c r="O30" s="13">
        <v>57</v>
      </c>
      <c r="P30" s="13">
        <v>3</v>
      </c>
      <c r="Q30" s="14">
        <f t="shared" si="14"/>
        <v>1</v>
      </c>
      <c r="R30" s="4">
        <v>66</v>
      </c>
      <c r="S30" s="12">
        <f t="shared" si="1"/>
        <v>-9</v>
      </c>
      <c r="T30" s="17">
        <f t="shared" si="3"/>
        <v>-0.13636363636363635</v>
      </c>
    </row>
    <row r="31" spans="1:20" ht="12.75" outlineLevel="2">
      <c r="A31" s="33"/>
      <c r="B31" s="29" t="s">
        <v>39</v>
      </c>
      <c r="C31" s="3">
        <v>4</v>
      </c>
      <c r="D31" s="3">
        <v>3</v>
      </c>
      <c r="E31" s="3">
        <v>4</v>
      </c>
      <c r="F31" s="3">
        <v>2</v>
      </c>
      <c r="G31" s="3">
        <v>3</v>
      </c>
      <c r="H31" s="26">
        <f>SUM(C31:G31)</f>
        <v>16</v>
      </c>
      <c r="I31" s="3">
        <v>82</v>
      </c>
      <c r="J31" s="3">
        <v>51</v>
      </c>
      <c r="K31" s="3">
        <v>67</v>
      </c>
      <c r="L31" s="3">
        <v>44</v>
      </c>
      <c r="M31" s="3">
        <v>54</v>
      </c>
      <c r="N31" s="4">
        <f>SUM(I31:M31)</f>
        <v>298</v>
      </c>
      <c r="O31" s="13">
        <v>30</v>
      </c>
      <c r="P31" s="13">
        <v>2</v>
      </c>
      <c r="Q31" s="14">
        <f t="shared" si="14"/>
        <v>-1</v>
      </c>
      <c r="R31" s="4">
        <v>68</v>
      </c>
      <c r="S31" s="12">
        <f t="shared" si="1"/>
        <v>-38</v>
      </c>
      <c r="T31" s="17">
        <f t="shared" si="3"/>
        <v>-0.5588235294117647</v>
      </c>
    </row>
    <row r="32" spans="1:20" ht="12.75" outlineLevel="2">
      <c r="A32" s="33"/>
      <c r="B32" s="29" t="s">
        <v>39</v>
      </c>
      <c r="C32" s="3">
        <v>3</v>
      </c>
      <c r="D32" s="3">
        <v>2</v>
      </c>
      <c r="E32" s="3">
        <v>2</v>
      </c>
      <c r="F32" s="3">
        <v>2</v>
      </c>
      <c r="G32" s="3">
        <v>2</v>
      </c>
      <c r="H32" s="26">
        <f>SUM(C32:G32)</f>
        <v>11</v>
      </c>
      <c r="I32" s="3">
        <v>63</v>
      </c>
      <c r="J32" s="3">
        <v>34</v>
      </c>
      <c r="K32" s="3">
        <v>41</v>
      </c>
      <c r="L32" s="3">
        <v>40</v>
      </c>
      <c r="M32" s="3">
        <v>30</v>
      </c>
      <c r="N32" s="4">
        <f>SUM(I32:M32)</f>
        <v>208</v>
      </c>
      <c r="O32" s="13">
        <v>21</v>
      </c>
      <c r="P32" s="13">
        <v>1</v>
      </c>
      <c r="Q32" s="14">
        <f t="shared" si="14"/>
        <v>-1</v>
      </c>
      <c r="R32" s="4">
        <v>82</v>
      </c>
      <c r="S32" s="12">
        <f t="shared" si="1"/>
        <v>-61</v>
      </c>
      <c r="T32" s="17">
        <f t="shared" si="3"/>
        <v>-0.7439024390243902</v>
      </c>
    </row>
    <row r="33" spans="1:20" ht="36" outlineLevel="1">
      <c r="A33" s="34" t="s">
        <v>110</v>
      </c>
      <c r="B33" s="32" t="s">
        <v>40</v>
      </c>
      <c r="C33" s="3">
        <f aca="true" t="shared" si="15" ref="C33:P33">SUBTOTAL(9,C29:C32)</f>
        <v>15</v>
      </c>
      <c r="D33" s="3">
        <f t="shared" si="15"/>
        <v>12</v>
      </c>
      <c r="E33" s="3">
        <f t="shared" si="15"/>
        <v>12</v>
      </c>
      <c r="F33" s="3">
        <f t="shared" si="15"/>
        <v>11</v>
      </c>
      <c r="G33" s="3">
        <f t="shared" si="15"/>
        <v>10</v>
      </c>
      <c r="H33" s="26">
        <f t="shared" si="15"/>
        <v>60</v>
      </c>
      <c r="I33" s="3">
        <f t="shared" si="15"/>
        <v>335</v>
      </c>
      <c r="J33" s="3">
        <f t="shared" si="15"/>
        <v>250</v>
      </c>
      <c r="K33" s="3">
        <f t="shared" si="15"/>
        <v>240</v>
      </c>
      <c r="L33" s="3">
        <f t="shared" si="15"/>
        <v>248</v>
      </c>
      <c r="M33" s="3">
        <f t="shared" si="15"/>
        <v>205</v>
      </c>
      <c r="N33" s="4">
        <f t="shared" si="15"/>
        <v>1278</v>
      </c>
      <c r="O33" s="1">
        <f>SUM(O29:O32)</f>
        <v>232</v>
      </c>
      <c r="P33" s="1">
        <f t="shared" si="15"/>
        <v>11</v>
      </c>
      <c r="Q33" s="6">
        <f t="shared" si="14"/>
        <v>1</v>
      </c>
      <c r="R33" s="1">
        <f>SUBTOTAL(9,R29:R32)</f>
        <v>340</v>
      </c>
      <c r="S33" s="12">
        <f t="shared" si="1"/>
        <v>-108</v>
      </c>
      <c r="T33" s="19">
        <f t="shared" si="3"/>
        <v>-0.3176470588235294</v>
      </c>
    </row>
    <row r="34" spans="1:20" ht="12.75" outlineLevel="2">
      <c r="A34" s="33"/>
      <c r="B34" s="29" t="s">
        <v>41</v>
      </c>
      <c r="C34" s="3">
        <v>9</v>
      </c>
      <c r="D34" s="3">
        <v>7</v>
      </c>
      <c r="E34" s="3">
        <v>7</v>
      </c>
      <c r="F34" s="3">
        <v>7</v>
      </c>
      <c r="G34" s="3">
        <v>7</v>
      </c>
      <c r="H34" s="26">
        <f>SUM(C34:G34)</f>
        <v>37</v>
      </c>
      <c r="I34" s="3">
        <v>226</v>
      </c>
      <c r="J34" s="3">
        <v>149</v>
      </c>
      <c r="K34" s="3">
        <v>156</v>
      </c>
      <c r="L34" s="3">
        <v>152</v>
      </c>
      <c r="M34" s="3">
        <v>132</v>
      </c>
      <c r="N34" s="4">
        <f>SUM(I34:M34)</f>
        <v>815</v>
      </c>
      <c r="O34" s="4">
        <v>205</v>
      </c>
      <c r="P34" s="4">
        <v>8</v>
      </c>
      <c r="Q34" s="5">
        <f t="shared" si="14"/>
        <v>1</v>
      </c>
      <c r="R34" s="4">
        <v>250</v>
      </c>
      <c r="S34" s="12">
        <f t="shared" si="1"/>
        <v>-45</v>
      </c>
      <c r="T34" s="17">
        <f t="shared" si="3"/>
        <v>-0.18</v>
      </c>
    </row>
    <row r="35" spans="1:20" ht="12.75">
      <c r="A35" s="33"/>
      <c r="B35" s="30" t="s">
        <v>100</v>
      </c>
      <c r="C35" s="3">
        <v>2</v>
      </c>
      <c r="D35" s="3"/>
      <c r="E35" s="3"/>
      <c r="F35" s="3"/>
      <c r="G35" s="3"/>
      <c r="H35" s="26">
        <f>SUM(C35:G35)</f>
        <v>2</v>
      </c>
      <c r="I35" s="3">
        <v>39</v>
      </c>
      <c r="J35" s="3"/>
      <c r="K35" s="3"/>
      <c r="L35" s="3"/>
      <c r="M35" s="3"/>
      <c r="N35" s="4">
        <f>SUM(I35:M35)</f>
        <v>39</v>
      </c>
      <c r="O35" s="4">
        <v>60</v>
      </c>
      <c r="P35" s="4">
        <v>3</v>
      </c>
      <c r="Q35" s="5">
        <f t="shared" si="14"/>
        <v>3</v>
      </c>
      <c r="R35" s="4"/>
      <c r="S35" s="12">
        <f t="shared" si="1"/>
        <v>60</v>
      </c>
      <c r="T35" s="17"/>
    </row>
    <row r="36" spans="1:20" ht="24" outlineLevel="1">
      <c r="A36" s="34" t="s">
        <v>127</v>
      </c>
      <c r="B36" s="32" t="s">
        <v>42</v>
      </c>
      <c r="C36" s="3">
        <f aca="true" t="shared" si="16" ref="C36:N36">SUBTOTAL(9,C34:C34)</f>
        <v>9</v>
      </c>
      <c r="D36" s="3">
        <f t="shared" si="16"/>
        <v>7</v>
      </c>
      <c r="E36" s="3">
        <f t="shared" si="16"/>
        <v>7</v>
      </c>
      <c r="F36" s="3">
        <f t="shared" si="16"/>
        <v>7</v>
      </c>
      <c r="G36" s="3">
        <f t="shared" si="16"/>
        <v>7</v>
      </c>
      <c r="H36" s="26">
        <f t="shared" si="16"/>
        <v>37</v>
      </c>
      <c r="I36" s="3">
        <f t="shared" si="16"/>
        <v>226</v>
      </c>
      <c r="J36" s="3">
        <f t="shared" si="16"/>
        <v>149</v>
      </c>
      <c r="K36" s="3">
        <f t="shared" si="16"/>
        <v>156</v>
      </c>
      <c r="L36" s="3">
        <f t="shared" si="16"/>
        <v>152</v>
      </c>
      <c r="M36" s="3">
        <f t="shared" si="16"/>
        <v>132</v>
      </c>
      <c r="N36" s="4">
        <f t="shared" si="16"/>
        <v>815</v>
      </c>
      <c r="O36" s="1">
        <f>SUM(O34:O35)</f>
        <v>265</v>
      </c>
      <c r="P36" s="1">
        <f>SUM(P34:P35)</f>
        <v>11</v>
      </c>
      <c r="Q36" s="6">
        <f t="shared" si="14"/>
        <v>4</v>
      </c>
      <c r="R36" s="1">
        <f>SUBTOTAL(9,R34:R34)</f>
        <v>250</v>
      </c>
      <c r="S36" s="12">
        <f t="shared" si="1"/>
        <v>15</v>
      </c>
      <c r="T36" s="18">
        <f>S36/R36</f>
        <v>0.06</v>
      </c>
    </row>
    <row r="37" spans="1:20" ht="12.75" outlineLevel="2">
      <c r="A37" s="33"/>
      <c r="B37" s="29" t="s">
        <v>43</v>
      </c>
      <c r="C37" s="3">
        <v>2</v>
      </c>
      <c r="D37" s="3">
        <v>2</v>
      </c>
      <c r="E37" s="3"/>
      <c r="F37" s="3"/>
      <c r="G37" s="3"/>
      <c r="H37" s="26">
        <f>SUM(C37:G37)</f>
        <v>4</v>
      </c>
      <c r="I37" s="3">
        <v>50</v>
      </c>
      <c r="J37" s="3">
        <v>42</v>
      </c>
      <c r="K37" s="3"/>
      <c r="L37" s="3"/>
      <c r="M37" s="3"/>
      <c r="N37" s="4">
        <f>SUM(I37:M37)</f>
        <v>92</v>
      </c>
      <c r="O37" s="4">
        <v>36</v>
      </c>
      <c r="P37" s="4">
        <v>2</v>
      </c>
      <c r="Q37" s="5">
        <f t="shared" si="14"/>
        <v>2</v>
      </c>
      <c r="R37" s="4">
        <v>30</v>
      </c>
      <c r="S37" s="12">
        <f t="shared" si="1"/>
        <v>6</v>
      </c>
      <c r="T37" s="17">
        <f t="shared" si="3"/>
        <v>0.2</v>
      </c>
    </row>
    <row r="38" spans="1:20" ht="12.75" outlineLevel="2">
      <c r="A38" s="33"/>
      <c r="B38" s="29" t="s">
        <v>43</v>
      </c>
      <c r="C38" s="3">
        <v>7</v>
      </c>
      <c r="D38" s="3">
        <v>7</v>
      </c>
      <c r="E38" s="3">
        <v>7</v>
      </c>
      <c r="F38" s="3">
        <v>6</v>
      </c>
      <c r="G38" s="3">
        <v>5</v>
      </c>
      <c r="H38" s="26">
        <f>SUM(C38:G38)</f>
        <v>32</v>
      </c>
      <c r="I38" s="3">
        <v>181</v>
      </c>
      <c r="J38" s="3">
        <v>163</v>
      </c>
      <c r="K38" s="3">
        <v>163</v>
      </c>
      <c r="L38" s="3">
        <v>133</v>
      </c>
      <c r="M38" s="3">
        <v>105</v>
      </c>
      <c r="N38" s="4">
        <f>SUM(I38:M38)</f>
        <v>745</v>
      </c>
      <c r="O38" s="4">
        <v>94</v>
      </c>
      <c r="P38" s="4">
        <v>5</v>
      </c>
      <c r="Q38" s="5">
        <f t="shared" si="14"/>
        <v>0</v>
      </c>
      <c r="R38" s="4">
        <v>150</v>
      </c>
      <c r="S38" s="12">
        <f t="shared" si="1"/>
        <v>-56</v>
      </c>
      <c r="T38" s="17">
        <f t="shared" si="3"/>
        <v>-0.37333333333333335</v>
      </c>
    </row>
    <row r="39" spans="1:20" ht="12.75" outlineLevel="2">
      <c r="A39" s="33"/>
      <c r="B39" s="29" t="s">
        <v>43</v>
      </c>
      <c r="C39" s="3">
        <v>4</v>
      </c>
      <c r="D39" s="3">
        <v>4</v>
      </c>
      <c r="E39" s="3">
        <v>3</v>
      </c>
      <c r="F39" s="3">
        <v>3</v>
      </c>
      <c r="G39" s="3">
        <v>2</v>
      </c>
      <c r="H39" s="26">
        <f>SUM(C39:G39)</f>
        <v>16</v>
      </c>
      <c r="I39" s="3">
        <v>107</v>
      </c>
      <c r="J39" s="3">
        <v>94</v>
      </c>
      <c r="K39" s="3">
        <v>75</v>
      </c>
      <c r="L39" s="3">
        <v>60</v>
      </c>
      <c r="M39" s="3">
        <v>43</v>
      </c>
      <c r="N39" s="4">
        <f>SUM(I39:M39)</f>
        <v>379</v>
      </c>
      <c r="O39" s="4">
        <v>89</v>
      </c>
      <c r="P39" s="4">
        <v>4</v>
      </c>
      <c r="Q39" s="5">
        <f t="shared" si="14"/>
        <v>2</v>
      </c>
      <c r="R39" s="4">
        <v>91</v>
      </c>
      <c r="S39" s="12">
        <f t="shared" si="1"/>
        <v>-2</v>
      </c>
      <c r="T39" s="17">
        <f t="shared" si="3"/>
        <v>-0.02197802197802198</v>
      </c>
    </row>
    <row r="40" spans="1:20" ht="36" outlineLevel="1">
      <c r="A40" s="34" t="s">
        <v>111</v>
      </c>
      <c r="B40" s="32" t="s">
        <v>44</v>
      </c>
      <c r="C40" s="3">
        <f aca="true" t="shared" si="17" ref="C40:P40">SUBTOTAL(9,C37:C39)</f>
        <v>13</v>
      </c>
      <c r="D40" s="3">
        <f t="shared" si="17"/>
        <v>13</v>
      </c>
      <c r="E40" s="3">
        <f t="shared" si="17"/>
        <v>10</v>
      </c>
      <c r="F40" s="3">
        <f t="shared" si="17"/>
        <v>9</v>
      </c>
      <c r="G40" s="3">
        <f t="shared" si="17"/>
        <v>7</v>
      </c>
      <c r="H40" s="26">
        <f t="shared" si="17"/>
        <v>52</v>
      </c>
      <c r="I40" s="3">
        <f t="shared" si="17"/>
        <v>338</v>
      </c>
      <c r="J40" s="3">
        <f t="shared" si="17"/>
        <v>299</v>
      </c>
      <c r="K40" s="3">
        <f t="shared" si="17"/>
        <v>238</v>
      </c>
      <c r="L40" s="3">
        <f t="shared" si="17"/>
        <v>193</v>
      </c>
      <c r="M40" s="3">
        <f t="shared" si="17"/>
        <v>148</v>
      </c>
      <c r="N40" s="4">
        <f t="shared" si="17"/>
        <v>1216</v>
      </c>
      <c r="O40" s="1">
        <f>SUM(O37:O39)</f>
        <v>219</v>
      </c>
      <c r="P40" s="1">
        <f t="shared" si="17"/>
        <v>11</v>
      </c>
      <c r="Q40" s="6">
        <f t="shared" si="14"/>
        <v>4</v>
      </c>
      <c r="R40" s="1">
        <f>SUBTOTAL(9,R37:R39)</f>
        <v>271</v>
      </c>
      <c r="S40" s="12">
        <f t="shared" si="1"/>
        <v>-52</v>
      </c>
      <c r="T40" s="19">
        <f t="shared" si="3"/>
        <v>-0.1918819188191882</v>
      </c>
    </row>
    <row r="41" spans="1:20" ht="12.75" outlineLevel="2">
      <c r="A41" s="33"/>
      <c r="B41" s="29" t="s">
        <v>45</v>
      </c>
      <c r="C41" s="3">
        <v>7</v>
      </c>
      <c r="D41" s="3">
        <v>8</v>
      </c>
      <c r="E41" s="3">
        <v>9</v>
      </c>
      <c r="F41" s="3">
        <v>9</v>
      </c>
      <c r="G41" s="3">
        <v>7</v>
      </c>
      <c r="H41" s="26">
        <f>SUM(C41:G41)</f>
        <v>40</v>
      </c>
      <c r="I41" s="3">
        <v>188</v>
      </c>
      <c r="J41" s="3">
        <v>181</v>
      </c>
      <c r="K41" s="3">
        <v>207</v>
      </c>
      <c r="L41" s="3">
        <v>196</v>
      </c>
      <c r="M41" s="3">
        <v>135</v>
      </c>
      <c r="N41" s="4">
        <f>SUM(I41:M41)</f>
        <v>907</v>
      </c>
      <c r="O41" s="4">
        <v>160</v>
      </c>
      <c r="P41" s="4">
        <v>7</v>
      </c>
      <c r="Q41" s="5">
        <f t="shared" si="14"/>
        <v>0</v>
      </c>
      <c r="R41" s="4">
        <v>165</v>
      </c>
      <c r="S41" s="12">
        <f t="shared" si="1"/>
        <v>-5</v>
      </c>
      <c r="T41" s="17">
        <f t="shared" si="3"/>
        <v>-0.030303030303030304</v>
      </c>
    </row>
    <row r="42" spans="1:20" ht="12.75" outlineLevel="1">
      <c r="A42" s="33" t="s">
        <v>130</v>
      </c>
      <c r="B42" s="32" t="s">
        <v>46</v>
      </c>
      <c r="C42" s="3">
        <f aca="true" t="shared" si="18" ref="C42:P42">SUBTOTAL(9,C41:C41)</f>
        <v>7</v>
      </c>
      <c r="D42" s="3">
        <f t="shared" si="18"/>
        <v>8</v>
      </c>
      <c r="E42" s="3">
        <f t="shared" si="18"/>
        <v>9</v>
      </c>
      <c r="F42" s="3">
        <f t="shared" si="18"/>
        <v>9</v>
      </c>
      <c r="G42" s="3">
        <f t="shared" si="18"/>
        <v>7</v>
      </c>
      <c r="H42" s="26">
        <f t="shared" si="18"/>
        <v>40</v>
      </c>
      <c r="I42" s="3">
        <f t="shared" si="18"/>
        <v>188</v>
      </c>
      <c r="J42" s="3">
        <f t="shared" si="18"/>
        <v>181</v>
      </c>
      <c r="K42" s="3">
        <f t="shared" si="18"/>
        <v>207</v>
      </c>
      <c r="L42" s="3">
        <f t="shared" si="18"/>
        <v>196</v>
      </c>
      <c r="M42" s="3">
        <f t="shared" si="18"/>
        <v>135</v>
      </c>
      <c r="N42" s="4">
        <f t="shared" si="18"/>
        <v>907</v>
      </c>
      <c r="O42" s="1">
        <f>O41</f>
        <v>160</v>
      </c>
      <c r="P42" s="1">
        <f t="shared" si="18"/>
        <v>7</v>
      </c>
      <c r="Q42" s="6">
        <f t="shared" si="14"/>
        <v>0</v>
      </c>
      <c r="R42" s="1">
        <f>SUBTOTAL(9,R41:R41)</f>
        <v>165</v>
      </c>
      <c r="S42" s="12">
        <f t="shared" si="1"/>
        <v>-5</v>
      </c>
      <c r="T42" s="18">
        <f t="shared" si="3"/>
        <v>-0.030303030303030304</v>
      </c>
    </row>
    <row r="43" spans="1:20" ht="12.75" outlineLevel="2">
      <c r="A43" s="33"/>
      <c r="B43" s="29" t="s">
        <v>47</v>
      </c>
      <c r="C43" s="3">
        <v>10</v>
      </c>
      <c r="D43" s="3">
        <v>11</v>
      </c>
      <c r="E43" s="3">
        <v>10</v>
      </c>
      <c r="F43" s="3">
        <v>9</v>
      </c>
      <c r="G43" s="3">
        <v>10</v>
      </c>
      <c r="H43" s="26">
        <f>SUM(C43:G43)</f>
        <v>50</v>
      </c>
      <c r="I43" s="3">
        <v>250</v>
      </c>
      <c r="J43" s="3">
        <v>236</v>
      </c>
      <c r="K43" s="3">
        <v>229</v>
      </c>
      <c r="L43" s="3">
        <v>193</v>
      </c>
      <c r="M43" s="3">
        <v>184</v>
      </c>
      <c r="N43" s="4">
        <f>SUM(I43:M43)</f>
        <v>1092</v>
      </c>
      <c r="O43" s="4">
        <v>217</v>
      </c>
      <c r="P43" s="4">
        <v>11</v>
      </c>
      <c r="Q43" s="5">
        <f t="shared" si="14"/>
        <v>1</v>
      </c>
      <c r="R43" s="4">
        <v>228</v>
      </c>
      <c r="S43" s="12">
        <f t="shared" si="1"/>
        <v>-11</v>
      </c>
      <c r="T43" s="17">
        <f t="shared" si="3"/>
        <v>-0.04824561403508772</v>
      </c>
    </row>
    <row r="44" spans="1:20" ht="12.75" outlineLevel="2">
      <c r="A44" s="33"/>
      <c r="B44" s="29" t="s">
        <v>48</v>
      </c>
      <c r="C44" s="3">
        <v>1</v>
      </c>
      <c r="D44" s="3">
        <v>1</v>
      </c>
      <c r="E44" s="3"/>
      <c r="F44" s="3"/>
      <c r="G44" s="3"/>
      <c r="H44" s="26">
        <f>SUM(C44:G44)</f>
        <v>2</v>
      </c>
      <c r="I44" s="3">
        <v>18</v>
      </c>
      <c r="J44" s="3">
        <v>13</v>
      </c>
      <c r="K44" s="3"/>
      <c r="L44" s="3"/>
      <c r="M44" s="3"/>
      <c r="N44" s="4">
        <f>SUM(I44:M44)</f>
        <v>31</v>
      </c>
      <c r="O44" s="4">
        <v>13</v>
      </c>
      <c r="P44" s="4">
        <v>1</v>
      </c>
      <c r="Q44" s="5">
        <f t="shared" si="14"/>
        <v>1</v>
      </c>
      <c r="R44" s="4">
        <v>16</v>
      </c>
      <c r="S44" s="12">
        <f t="shared" si="1"/>
        <v>-3</v>
      </c>
      <c r="T44" s="17">
        <f t="shared" si="3"/>
        <v>-0.1875</v>
      </c>
    </row>
    <row r="45" spans="1:20" ht="24" outlineLevel="1">
      <c r="A45" s="34" t="s">
        <v>112</v>
      </c>
      <c r="B45" s="32" t="s">
        <v>49</v>
      </c>
      <c r="C45" s="3">
        <f aca="true" t="shared" si="19" ref="C45:P45">SUBTOTAL(9,C43:C44)</f>
        <v>11</v>
      </c>
      <c r="D45" s="3">
        <f t="shared" si="19"/>
        <v>12</v>
      </c>
      <c r="E45" s="3">
        <f t="shared" si="19"/>
        <v>10</v>
      </c>
      <c r="F45" s="3">
        <f t="shared" si="19"/>
        <v>9</v>
      </c>
      <c r="G45" s="3">
        <f t="shared" si="19"/>
        <v>10</v>
      </c>
      <c r="H45" s="26">
        <f t="shared" si="19"/>
        <v>52</v>
      </c>
      <c r="I45" s="3">
        <f t="shared" si="19"/>
        <v>268</v>
      </c>
      <c r="J45" s="3">
        <f t="shared" si="19"/>
        <v>249</v>
      </c>
      <c r="K45" s="3">
        <f t="shared" si="19"/>
        <v>229</v>
      </c>
      <c r="L45" s="3">
        <f t="shared" si="19"/>
        <v>193</v>
      </c>
      <c r="M45" s="3">
        <f t="shared" si="19"/>
        <v>184</v>
      </c>
      <c r="N45" s="4">
        <f t="shared" si="19"/>
        <v>1123</v>
      </c>
      <c r="O45" s="1">
        <f>SUM(O43:O44)</f>
        <v>230</v>
      </c>
      <c r="P45" s="1">
        <f t="shared" si="19"/>
        <v>12</v>
      </c>
      <c r="Q45" s="6">
        <f t="shared" si="14"/>
        <v>2</v>
      </c>
      <c r="R45" s="1">
        <f>SUBTOTAL(9,R43:R44)</f>
        <v>244</v>
      </c>
      <c r="S45" s="12">
        <f t="shared" si="1"/>
        <v>-14</v>
      </c>
      <c r="T45" s="18">
        <f t="shared" si="3"/>
        <v>-0.05737704918032787</v>
      </c>
    </row>
    <row r="46" spans="1:20" ht="12.75" outlineLevel="2">
      <c r="A46" s="33"/>
      <c r="B46" s="29" t="s">
        <v>50</v>
      </c>
      <c r="C46" s="3">
        <v>3</v>
      </c>
      <c r="D46" s="3">
        <v>4</v>
      </c>
      <c r="E46" s="3">
        <v>3</v>
      </c>
      <c r="F46" s="3">
        <v>4</v>
      </c>
      <c r="G46" s="3">
        <v>4</v>
      </c>
      <c r="H46" s="26">
        <f>SUM(C46:G46)</f>
        <v>18</v>
      </c>
      <c r="I46" s="3">
        <v>72</v>
      </c>
      <c r="J46" s="3">
        <v>76</v>
      </c>
      <c r="K46" s="3">
        <v>56</v>
      </c>
      <c r="L46" s="3">
        <v>84</v>
      </c>
      <c r="M46" s="3">
        <v>82</v>
      </c>
      <c r="N46" s="4">
        <f>SUM(I46:M46)</f>
        <v>370</v>
      </c>
      <c r="O46" s="4">
        <v>59</v>
      </c>
      <c r="P46" s="4">
        <v>3</v>
      </c>
      <c r="Q46" s="5">
        <f t="shared" si="14"/>
        <v>-1</v>
      </c>
      <c r="R46" s="4">
        <v>53</v>
      </c>
      <c r="S46" s="12">
        <f t="shared" si="1"/>
        <v>6</v>
      </c>
      <c r="T46" s="17">
        <f t="shared" si="3"/>
        <v>0.11320754716981132</v>
      </c>
    </row>
    <row r="47" spans="1:20" ht="24" outlineLevel="1">
      <c r="A47" s="34" t="s">
        <v>113</v>
      </c>
      <c r="B47" s="32" t="s">
        <v>51</v>
      </c>
      <c r="C47" s="3">
        <f aca="true" t="shared" si="20" ref="C47:P47">SUBTOTAL(9,C46:C46)</f>
        <v>3</v>
      </c>
      <c r="D47" s="3">
        <f t="shared" si="20"/>
        <v>4</v>
      </c>
      <c r="E47" s="3">
        <f t="shared" si="20"/>
        <v>3</v>
      </c>
      <c r="F47" s="3">
        <f t="shared" si="20"/>
        <v>4</v>
      </c>
      <c r="G47" s="3">
        <f t="shared" si="20"/>
        <v>4</v>
      </c>
      <c r="H47" s="26">
        <f t="shared" si="20"/>
        <v>18</v>
      </c>
      <c r="I47" s="3">
        <f t="shared" si="20"/>
        <v>72</v>
      </c>
      <c r="J47" s="3">
        <f t="shared" si="20"/>
        <v>76</v>
      </c>
      <c r="K47" s="3">
        <f t="shared" si="20"/>
        <v>56</v>
      </c>
      <c r="L47" s="3">
        <f t="shared" si="20"/>
        <v>84</v>
      </c>
      <c r="M47" s="3">
        <f t="shared" si="20"/>
        <v>82</v>
      </c>
      <c r="N47" s="4">
        <f t="shared" si="20"/>
        <v>370</v>
      </c>
      <c r="O47" s="1">
        <f>O46</f>
        <v>59</v>
      </c>
      <c r="P47" s="1">
        <f t="shared" si="20"/>
        <v>3</v>
      </c>
      <c r="Q47" s="6">
        <f t="shared" si="14"/>
        <v>-1</v>
      </c>
      <c r="R47" s="1">
        <f>SUBTOTAL(9,R46:R46)</f>
        <v>53</v>
      </c>
      <c r="S47" s="12">
        <f t="shared" si="1"/>
        <v>6</v>
      </c>
      <c r="T47" s="19">
        <f t="shared" si="3"/>
        <v>0.11320754716981132</v>
      </c>
    </row>
    <row r="48" spans="1:20" ht="12.75" outlineLevel="2">
      <c r="A48" s="33"/>
      <c r="B48" s="29" t="s">
        <v>52</v>
      </c>
      <c r="C48" s="3">
        <v>5</v>
      </c>
      <c r="D48" s="3">
        <v>6</v>
      </c>
      <c r="E48" s="3">
        <v>6</v>
      </c>
      <c r="F48" s="3">
        <v>5</v>
      </c>
      <c r="G48" s="3">
        <v>6</v>
      </c>
      <c r="H48" s="26">
        <f>SUM(C48:G48)</f>
        <v>28</v>
      </c>
      <c r="I48" s="3">
        <v>125</v>
      </c>
      <c r="J48" s="3">
        <v>156</v>
      </c>
      <c r="K48" s="3">
        <v>144</v>
      </c>
      <c r="L48" s="3">
        <v>133</v>
      </c>
      <c r="M48" s="3">
        <v>128</v>
      </c>
      <c r="N48" s="4">
        <f>SUM(I48:M48)</f>
        <v>686</v>
      </c>
      <c r="O48" s="4">
        <v>151</v>
      </c>
      <c r="P48" s="4">
        <v>6</v>
      </c>
      <c r="Q48" s="5">
        <f t="shared" si="14"/>
        <v>0</v>
      </c>
      <c r="R48" s="4">
        <v>119</v>
      </c>
      <c r="S48" s="12">
        <f t="shared" si="1"/>
        <v>32</v>
      </c>
      <c r="T48" s="17">
        <f t="shared" si="3"/>
        <v>0.2689075630252101</v>
      </c>
    </row>
    <row r="49" spans="1:20" ht="12.75" outlineLevel="1">
      <c r="A49" s="33" t="s">
        <v>2</v>
      </c>
      <c r="B49" s="32" t="s">
        <v>53</v>
      </c>
      <c r="C49" s="3">
        <f aca="true" t="shared" si="21" ref="C49:P49">SUBTOTAL(9,C48:C48)</f>
        <v>5</v>
      </c>
      <c r="D49" s="3">
        <f t="shared" si="21"/>
        <v>6</v>
      </c>
      <c r="E49" s="3">
        <f t="shared" si="21"/>
        <v>6</v>
      </c>
      <c r="F49" s="3">
        <f t="shared" si="21"/>
        <v>5</v>
      </c>
      <c r="G49" s="3">
        <f t="shared" si="21"/>
        <v>6</v>
      </c>
      <c r="H49" s="26">
        <f t="shared" si="21"/>
        <v>28</v>
      </c>
      <c r="I49" s="3">
        <f t="shared" si="21"/>
        <v>125</v>
      </c>
      <c r="J49" s="3">
        <f t="shared" si="21"/>
        <v>156</v>
      </c>
      <c r="K49" s="3">
        <f t="shared" si="21"/>
        <v>144</v>
      </c>
      <c r="L49" s="3">
        <f t="shared" si="21"/>
        <v>133</v>
      </c>
      <c r="M49" s="3">
        <f t="shared" si="21"/>
        <v>128</v>
      </c>
      <c r="N49" s="4">
        <f t="shared" si="21"/>
        <v>686</v>
      </c>
      <c r="O49" s="1">
        <f>O48</f>
        <v>151</v>
      </c>
      <c r="P49" s="1">
        <f t="shared" si="21"/>
        <v>6</v>
      </c>
      <c r="Q49" s="6">
        <f t="shared" si="14"/>
        <v>0</v>
      </c>
      <c r="R49" s="1">
        <f>SUBTOTAL(9,R48:R48)</f>
        <v>119</v>
      </c>
      <c r="S49" s="12">
        <f t="shared" si="1"/>
        <v>32</v>
      </c>
      <c r="T49" s="19">
        <f t="shared" si="3"/>
        <v>0.2689075630252101</v>
      </c>
    </row>
    <row r="50" spans="1:20" ht="12.75" outlineLevel="2">
      <c r="A50" s="33"/>
      <c r="B50" s="29" t="s">
        <v>54</v>
      </c>
      <c r="C50" s="3">
        <v>6</v>
      </c>
      <c r="D50" s="3">
        <v>6</v>
      </c>
      <c r="E50" s="3">
        <v>6</v>
      </c>
      <c r="F50" s="3">
        <v>6</v>
      </c>
      <c r="G50" s="3">
        <v>6</v>
      </c>
      <c r="H50" s="26">
        <f>SUM(C50:G50)</f>
        <v>30</v>
      </c>
      <c r="I50" s="3">
        <v>165</v>
      </c>
      <c r="J50" s="3">
        <v>150</v>
      </c>
      <c r="K50" s="3">
        <v>144</v>
      </c>
      <c r="L50" s="3">
        <v>137</v>
      </c>
      <c r="M50" s="3">
        <v>142</v>
      </c>
      <c r="N50" s="4">
        <f>SUM(I50:M50)</f>
        <v>738</v>
      </c>
      <c r="O50" s="4">
        <v>148</v>
      </c>
      <c r="P50" s="4">
        <v>6</v>
      </c>
      <c r="Q50" s="5">
        <f t="shared" si="14"/>
        <v>0</v>
      </c>
      <c r="R50" s="4">
        <v>161</v>
      </c>
      <c r="S50" s="12">
        <f t="shared" si="1"/>
        <v>-13</v>
      </c>
      <c r="T50" s="17">
        <f t="shared" si="3"/>
        <v>-0.08074534161490683</v>
      </c>
    </row>
    <row r="51" spans="1:20" ht="24" outlineLevel="1">
      <c r="A51" s="34" t="s">
        <v>114</v>
      </c>
      <c r="B51" s="32" t="s">
        <v>55</v>
      </c>
      <c r="C51" s="3">
        <f aca="true" t="shared" si="22" ref="C51:P51">SUBTOTAL(9,C50:C50)</f>
        <v>6</v>
      </c>
      <c r="D51" s="3">
        <f t="shared" si="22"/>
        <v>6</v>
      </c>
      <c r="E51" s="3">
        <f t="shared" si="22"/>
        <v>6</v>
      </c>
      <c r="F51" s="3">
        <f t="shared" si="22"/>
        <v>6</v>
      </c>
      <c r="G51" s="3">
        <f t="shared" si="22"/>
        <v>6</v>
      </c>
      <c r="H51" s="26">
        <f t="shared" si="22"/>
        <v>30</v>
      </c>
      <c r="I51" s="3">
        <f t="shared" si="22"/>
        <v>165</v>
      </c>
      <c r="J51" s="3">
        <f t="shared" si="22"/>
        <v>150</v>
      </c>
      <c r="K51" s="3">
        <f t="shared" si="22"/>
        <v>144</v>
      </c>
      <c r="L51" s="3">
        <f t="shared" si="22"/>
        <v>137</v>
      </c>
      <c r="M51" s="3">
        <f t="shared" si="22"/>
        <v>142</v>
      </c>
      <c r="N51" s="4">
        <f t="shared" si="22"/>
        <v>738</v>
      </c>
      <c r="O51" s="1">
        <f>O50</f>
        <v>148</v>
      </c>
      <c r="P51" s="1">
        <f t="shared" si="22"/>
        <v>6</v>
      </c>
      <c r="Q51" s="6">
        <f t="shared" si="14"/>
        <v>0</v>
      </c>
      <c r="R51" s="1">
        <f>SUBTOTAL(9,R50:R50)</f>
        <v>161</v>
      </c>
      <c r="S51" s="12">
        <f t="shared" si="1"/>
        <v>-13</v>
      </c>
      <c r="T51" s="18">
        <f t="shared" si="3"/>
        <v>-0.08074534161490683</v>
      </c>
    </row>
    <row r="52" spans="1:20" ht="12.75" outlineLevel="2">
      <c r="A52" s="33"/>
      <c r="B52" s="29" t="s">
        <v>56</v>
      </c>
      <c r="C52" s="3">
        <v>6</v>
      </c>
      <c r="D52" s="3">
        <v>5</v>
      </c>
      <c r="E52" s="3">
        <v>5</v>
      </c>
      <c r="F52" s="3">
        <v>4</v>
      </c>
      <c r="G52" s="3">
        <v>3</v>
      </c>
      <c r="H52" s="26">
        <f>SUM(C52:G52)</f>
        <v>23</v>
      </c>
      <c r="I52" s="3">
        <v>160</v>
      </c>
      <c r="J52" s="3">
        <v>110</v>
      </c>
      <c r="K52" s="3">
        <v>127</v>
      </c>
      <c r="L52" s="3">
        <v>84</v>
      </c>
      <c r="M52" s="3">
        <v>74</v>
      </c>
      <c r="N52" s="4">
        <f>SUM(I52:M52)</f>
        <v>555</v>
      </c>
      <c r="O52" s="4">
        <v>120</v>
      </c>
      <c r="P52" s="4">
        <v>5</v>
      </c>
      <c r="Q52" s="5">
        <f t="shared" si="14"/>
        <v>2</v>
      </c>
      <c r="R52" s="4">
        <v>143</v>
      </c>
      <c r="S52" s="12">
        <f t="shared" si="1"/>
        <v>-23</v>
      </c>
      <c r="T52" s="17">
        <f t="shared" si="3"/>
        <v>-0.16083916083916083</v>
      </c>
    </row>
    <row r="53" spans="1:20" ht="24" outlineLevel="1">
      <c r="A53" s="34" t="s">
        <v>114</v>
      </c>
      <c r="B53" s="32" t="s">
        <v>57</v>
      </c>
      <c r="C53" s="3">
        <f aca="true" t="shared" si="23" ref="C53:P53">SUBTOTAL(9,C52:C52)</f>
        <v>6</v>
      </c>
      <c r="D53" s="3">
        <f t="shared" si="23"/>
        <v>5</v>
      </c>
      <c r="E53" s="3">
        <f t="shared" si="23"/>
        <v>5</v>
      </c>
      <c r="F53" s="3">
        <f t="shared" si="23"/>
        <v>4</v>
      </c>
      <c r="G53" s="3">
        <f t="shared" si="23"/>
        <v>3</v>
      </c>
      <c r="H53" s="26">
        <f t="shared" si="23"/>
        <v>23</v>
      </c>
      <c r="I53" s="3">
        <f t="shared" si="23"/>
        <v>160</v>
      </c>
      <c r="J53" s="3">
        <f t="shared" si="23"/>
        <v>110</v>
      </c>
      <c r="K53" s="3">
        <f t="shared" si="23"/>
        <v>127</v>
      </c>
      <c r="L53" s="3">
        <f t="shared" si="23"/>
        <v>84</v>
      </c>
      <c r="M53" s="3">
        <f t="shared" si="23"/>
        <v>74</v>
      </c>
      <c r="N53" s="4">
        <f t="shared" si="23"/>
        <v>555</v>
      </c>
      <c r="O53" s="1">
        <f>O52</f>
        <v>120</v>
      </c>
      <c r="P53" s="1">
        <f t="shared" si="23"/>
        <v>5</v>
      </c>
      <c r="Q53" s="6">
        <f t="shared" si="14"/>
        <v>2</v>
      </c>
      <c r="R53" s="1">
        <f>SUBTOTAL(9,R52:R52)</f>
        <v>143</v>
      </c>
      <c r="S53" s="12">
        <f t="shared" si="1"/>
        <v>-23</v>
      </c>
      <c r="T53" s="19">
        <f t="shared" si="3"/>
        <v>-0.16083916083916083</v>
      </c>
    </row>
    <row r="54" spans="1:20" ht="12.75" outlineLevel="2">
      <c r="A54" s="33"/>
      <c r="B54" s="29" t="s">
        <v>3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26">
        <f>SUM(C54:G54)</f>
        <v>10</v>
      </c>
      <c r="I54" s="3">
        <v>47</v>
      </c>
      <c r="J54" s="3">
        <v>40</v>
      </c>
      <c r="K54" s="3">
        <v>25</v>
      </c>
      <c r="L54" s="3">
        <v>46</v>
      </c>
      <c r="M54" s="3">
        <v>28</v>
      </c>
      <c r="N54" s="4">
        <f>SUM(I54:M54)</f>
        <v>186</v>
      </c>
      <c r="O54" s="4">
        <v>44</v>
      </c>
      <c r="P54" s="4">
        <v>2</v>
      </c>
      <c r="Q54" s="5">
        <f t="shared" si="14"/>
        <v>0</v>
      </c>
      <c r="R54" s="4">
        <v>43</v>
      </c>
      <c r="S54" s="12">
        <f t="shared" si="1"/>
        <v>1</v>
      </c>
      <c r="T54" s="17">
        <f t="shared" si="3"/>
        <v>0.023255813953488372</v>
      </c>
    </row>
    <row r="55" spans="1:20" ht="12.75" outlineLevel="2">
      <c r="A55" s="33"/>
      <c r="B55" s="29" t="s">
        <v>3</v>
      </c>
      <c r="C55" s="3">
        <v>6</v>
      </c>
      <c r="D55" s="3">
        <v>7</v>
      </c>
      <c r="E55" s="3">
        <v>5</v>
      </c>
      <c r="F55" s="3">
        <v>5</v>
      </c>
      <c r="G55" s="3">
        <v>5</v>
      </c>
      <c r="H55" s="26">
        <f>SUM(C55:G55)</f>
        <v>28</v>
      </c>
      <c r="I55" s="3">
        <v>180</v>
      </c>
      <c r="J55" s="3">
        <v>154</v>
      </c>
      <c r="K55" s="3">
        <v>132</v>
      </c>
      <c r="L55" s="3">
        <v>103</v>
      </c>
      <c r="M55" s="3">
        <v>81</v>
      </c>
      <c r="N55" s="4">
        <f>SUM(I55:M55)</f>
        <v>650</v>
      </c>
      <c r="O55" s="4">
        <v>118</v>
      </c>
      <c r="P55" s="4">
        <v>5</v>
      </c>
      <c r="Q55" s="5">
        <f t="shared" si="14"/>
        <v>0</v>
      </c>
      <c r="R55" s="4">
        <v>135</v>
      </c>
      <c r="S55" s="12">
        <f t="shared" si="1"/>
        <v>-17</v>
      </c>
      <c r="T55" s="17">
        <f t="shared" si="3"/>
        <v>-0.1259259259259259</v>
      </c>
    </row>
    <row r="56" spans="1:20" ht="12.75" outlineLevel="1">
      <c r="A56" s="33"/>
      <c r="B56" s="32" t="s">
        <v>58</v>
      </c>
      <c r="C56" s="3">
        <f aca="true" t="shared" si="24" ref="C56:P56">SUBTOTAL(9,C54:C55)</f>
        <v>8</v>
      </c>
      <c r="D56" s="3">
        <f t="shared" si="24"/>
        <v>9</v>
      </c>
      <c r="E56" s="3">
        <f t="shared" si="24"/>
        <v>7</v>
      </c>
      <c r="F56" s="3">
        <f t="shared" si="24"/>
        <v>7</v>
      </c>
      <c r="G56" s="3">
        <f t="shared" si="24"/>
        <v>7</v>
      </c>
      <c r="H56" s="26">
        <f t="shared" si="24"/>
        <v>38</v>
      </c>
      <c r="I56" s="3">
        <f t="shared" si="24"/>
        <v>227</v>
      </c>
      <c r="J56" s="3">
        <f t="shared" si="24"/>
        <v>194</v>
      </c>
      <c r="K56" s="3">
        <f t="shared" si="24"/>
        <v>157</v>
      </c>
      <c r="L56" s="3">
        <f t="shared" si="24"/>
        <v>149</v>
      </c>
      <c r="M56" s="3">
        <f t="shared" si="24"/>
        <v>109</v>
      </c>
      <c r="N56" s="4">
        <f t="shared" si="24"/>
        <v>836</v>
      </c>
      <c r="O56" s="1">
        <f>SUM(O54:O55)</f>
        <v>162</v>
      </c>
      <c r="P56" s="1">
        <f t="shared" si="24"/>
        <v>7</v>
      </c>
      <c r="Q56" s="6">
        <f t="shared" si="14"/>
        <v>0</v>
      </c>
      <c r="R56" s="1">
        <f>SUBTOTAL(9,R54:R55)</f>
        <v>178</v>
      </c>
      <c r="S56" s="12">
        <f t="shared" si="1"/>
        <v>-16</v>
      </c>
      <c r="T56" s="18">
        <f t="shared" si="3"/>
        <v>-0.0898876404494382</v>
      </c>
    </row>
    <row r="57" spans="1:20" ht="12.75" outlineLevel="2">
      <c r="A57" s="33"/>
      <c r="B57" s="29" t="s">
        <v>59</v>
      </c>
      <c r="C57" s="3">
        <v>10</v>
      </c>
      <c r="D57" s="3">
        <v>10</v>
      </c>
      <c r="E57" s="3">
        <v>9</v>
      </c>
      <c r="F57" s="3">
        <v>7</v>
      </c>
      <c r="G57" s="3">
        <v>9</v>
      </c>
      <c r="H57" s="26">
        <f>SUM(C57:G57)</f>
        <v>45</v>
      </c>
      <c r="I57" s="3">
        <v>262</v>
      </c>
      <c r="J57" s="3">
        <v>204</v>
      </c>
      <c r="K57" s="3">
        <v>185</v>
      </c>
      <c r="L57" s="3">
        <v>156</v>
      </c>
      <c r="M57" s="3">
        <v>146</v>
      </c>
      <c r="N57" s="4">
        <f>SUM(I57:M57)</f>
        <v>953</v>
      </c>
      <c r="O57" s="4">
        <v>177</v>
      </c>
      <c r="P57" s="4">
        <v>8</v>
      </c>
      <c r="Q57" s="5">
        <f t="shared" si="14"/>
        <v>-1</v>
      </c>
      <c r="R57" s="4">
        <v>211</v>
      </c>
      <c r="S57" s="12">
        <f t="shared" si="1"/>
        <v>-34</v>
      </c>
      <c r="T57" s="17">
        <f t="shared" si="3"/>
        <v>-0.16113744075829384</v>
      </c>
    </row>
    <row r="58" spans="1:20" ht="12.75" outlineLevel="1">
      <c r="A58" s="33"/>
      <c r="B58" s="32" t="s">
        <v>60</v>
      </c>
      <c r="C58" s="3">
        <f aca="true" t="shared" si="25" ref="C58:P58">SUBTOTAL(9,C57:C57)</f>
        <v>10</v>
      </c>
      <c r="D58" s="3">
        <f t="shared" si="25"/>
        <v>10</v>
      </c>
      <c r="E58" s="3">
        <f t="shared" si="25"/>
        <v>9</v>
      </c>
      <c r="F58" s="3">
        <f t="shared" si="25"/>
        <v>7</v>
      </c>
      <c r="G58" s="3">
        <f t="shared" si="25"/>
        <v>9</v>
      </c>
      <c r="H58" s="26">
        <f t="shared" si="25"/>
        <v>45</v>
      </c>
      <c r="I58" s="3">
        <f t="shared" si="25"/>
        <v>262</v>
      </c>
      <c r="J58" s="3">
        <f t="shared" si="25"/>
        <v>204</v>
      </c>
      <c r="K58" s="3">
        <f t="shared" si="25"/>
        <v>185</v>
      </c>
      <c r="L58" s="3">
        <f t="shared" si="25"/>
        <v>156</v>
      </c>
      <c r="M58" s="3">
        <f t="shared" si="25"/>
        <v>146</v>
      </c>
      <c r="N58" s="4">
        <f t="shared" si="25"/>
        <v>953</v>
      </c>
      <c r="O58" s="1">
        <f>O57</f>
        <v>177</v>
      </c>
      <c r="P58" s="1">
        <f t="shared" si="25"/>
        <v>8</v>
      </c>
      <c r="Q58" s="6">
        <f t="shared" si="14"/>
        <v>-1</v>
      </c>
      <c r="R58" s="1">
        <f>SUBTOTAL(9,R57:R57)</f>
        <v>211</v>
      </c>
      <c r="S58" s="12">
        <f t="shared" si="1"/>
        <v>-34</v>
      </c>
      <c r="T58" s="19">
        <f t="shared" si="3"/>
        <v>-0.16113744075829384</v>
      </c>
    </row>
    <row r="59" spans="1:20" ht="25.5" outlineLevel="2">
      <c r="A59" s="33"/>
      <c r="B59" s="29" t="s">
        <v>61</v>
      </c>
      <c r="C59" s="3">
        <v>2</v>
      </c>
      <c r="D59" s="3">
        <v>2</v>
      </c>
      <c r="E59" s="3">
        <v>3</v>
      </c>
      <c r="F59" s="3">
        <v>3</v>
      </c>
      <c r="G59" s="3">
        <v>3</v>
      </c>
      <c r="H59" s="26">
        <f>SUM(C59:G59)</f>
        <v>13</v>
      </c>
      <c r="I59" s="3">
        <v>37</v>
      </c>
      <c r="J59" s="3">
        <v>31</v>
      </c>
      <c r="K59" s="3">
        <v>49</v>
      </c>
      <c r="L59" s="3">
        <v>43</v>
      </c>
      <c r="M59" s="3">
        <v>39</v>
      </c>
      <c r="N59" s="4">
        <f>SUM(I59:M59)</f>
        <v>199</v>
      </c>
      <c r="O59" s="13">
        <v>25</v>
      </c>
      <c r="P59" s="13">
        <v>2</v>
      </c>
      <c r="Q59" s="14">
        <f t="shared" si="14"/>
        <v>-1</v>
      </c>
      <c r="R59" s="4">
        <v>36</v>
      </c>
      <c r="S59" s="12">
        <f t="shared" si="1"/>
        <v>-11</v>
      </c>
      <c r="T59" s="17">
        <f t="shared" si="3"/>
        <v>-0.3055555555555556</v>
      </c>
    </row>
    <row r="60" spans="1:20" ht="25.5" outlineLevel="1">
      <c r="A60" s="33"/>
      <c r="B60" s="32" t="s">
        <v>62</v>
      </c>
      <c r="C60" s="3">
        <f aca="true" t="shared" si="26" ref="C60:P60">SUBTOTAL(9,C59:C59)</f>
        <v>2</v>
      </c>
      <c r="D60" s="3">
        <f t="shared" si="26"/>
        <v>2</v>
      </c>
      <c r="E60" s="3">
        <f t="shared" si="26"/>
        <v>3</v>
      </c>
      <c r="F60" s="3">
        <f t="shared" si="26"/>
        <v>3</v>
      </c>
      <c r="G60" s="3">
        <f t="shared" si="26"/>
        <v>3</v>
      </c>
      <c r="H60" s="26">
        <f t="shared" si="26"/>
        <v>13</v>
      </c>
      <c r="I60" s="3">
        <f t="shared" si="26"/>
        <v>37</v>
      </c>
      <c r="J60" s="3">
        <f t="shared" si="26"/>
        <v>31</v>
      </c>
      <c r="K60" s="3">
        <f t="shared" si="26"/>
        <v>49</v>
      </c>
      <c r="L60" s="3">
        <f t="shared" si="26"/>
        <v>43</v>
      </c>
      <c r="M60" s="3">
        <f t="shared" si="26"/>
        <v>39</v>
      </c>
      <c r="N60" s="4">
        <f t="shared" si="26"/>
        <v>199</v>
      </c>
      <c r="O60" s="1">
        <f>O59</f>
        <v>25</v>
      </c>
      <c r="P60" s="1">
        <f t="shared" si="26"/>
        <v>2</v>
      </c>
      <c r="Q60" s="6">
        <f t="shared" si="14"/>
        <v>-1</v>
      </c>
      <c r="R60" s="1">
        <f>SUBTOTAL(9,R59:R59)</f>
        <v>36</v>
      </c>
      <c r="S60" s="12">
        <f t="shared" si="1"/>
        <v>-11</v>
      </c>
      <c r="T60" s="19">
        <f t="shared" si="3"/>
        <v>-0.3055555555555556</v>
      </c>
    </row>
    <row r="61" spans="1:20" ht="12.75" outlineLevel="2">
      <c r="A61" s="33"/>
      <c r="B61" s="29" t="s">
        <v>63</v>
      </c>
      <c r="C61" s="3">
        <v>8</v>
      </c>
      <c r="D61" s="3">
        <v>8</v>
      </c>
      <c r="E61" s="3">
        <v>8</v>
      </c>
      <c r="F61" s="3">
        <v>8</v>
      </c>
      <c r="G61" s="3">
        <v>8</v>
      </c>
      <c r="H61" s="26">
        <f>SUM(C61:G61)</f>
        <v>40</v>
      </c>
      <c r="I61" s="3">
        <v>240</v>
      </c>
      <c r="J61" s="3">
        <v>200</v>
      </c>
      <c r="K61" s="3">
        <v>202</v>
      </c>
      <c r="L61" s="3">
        <v>187</v>
      </c>
      <c r="M61" s="3">
        <v>193</v>
      </c>
      <c r="N61" s="4">
        <f>SUM(I61:M61)</f>
        <v>1022</v>
      </c>
      <c r="O61" s="4">
        <v>228</v>
      </c>
      <c r="P61" s="4">
        <v>8</v>
      </c>
      <c r="Q61" s="5">
        <f aca="true" t="shared" si="27" ref="Q61:Q77">P61-G61</f>
        <v>0</v>
      </c>
      <c r="R61" s="4">
        <v>218</v>
      </c>
      <c r="S61" s="12">
        <f t="shared" si="1"/>
        <v>10</v>
      </c>
      <c r="T61" s="17">
        <f t="shared" si="3"/>
        <v>0.045871559633027525</v>
      </c>
    </row>
    <row r="62" spans="1:20" ht="12.75" outlineLevel="1">
      <c r="A62" s="34" t="s">
        <v>116</v>
      </c>
      <c r="B62" s="32" t="s">
        <v>64</v>
      </c>
      <c r="C62" s="3">
        <f aca="true" t="shared" si="28" ref="C62:P62">SUBTOTAL(9,C61:C61)</f>
        <v>8</v>
      </c>
      <c r="D62" s="3">
        <f t="shared" si="28"/>
        <v>8</v>
      </c>
      <c r="E62" s="3">
        <f t="shared" si="28"/>
        <v>8</v>
      </c>
      <c r="F62" s="3">
        <f t="shared" si="28"/>
        <v>8</v>
      </c>
      <c r="G62" s="3">
        <f t="shared" si="28"/>
        <v>8</v>
      </c>
      <c r="H62" s="26">
        <f t="shared" si="28"/>
        <v>40</v>
      </c>
      <c r="I62" s="3">
        <f t="shared" si="28"/>
        <v>240</v>
      </c>
      <c r="J62" s="3">
        <f t="shared" si="28"/>
        <v>200</v>
      </c>
      <c r="K62" s="3">
        <f t="shared" si="28"/>
        <v>202</v>
      </c>
      <c r="L62" s="3">
        <f t="shared" si="28"/>
        <v>187</v>
      </c>
      <c r="M62" s="3">
        <f t="shared" si="28"/>
        <v>193</v>
      </c>
      <c r="N62" s="4">
        <f t="shared" si="28"/>
        <v>1022</v>
      </c>
      <c r="O62" s="1">
        <f>O61</f>
        <v>228</v>
      </c>
      <c r="P62" s="1">
        <f t="shared" si="28"/>
        <v>8</v>
      </c>
      <c r="Q62" s="6">
        <f t="shared" si="27"/>
        <v>0</v>
      </c>
      <c r="R62" s="1">
        <f>SUBTOTAL(9,R61:R61)</f>
        <v>218</v>
      </c>
      <c r="S62" s="12">
        <f t="shared" si="1"/>
        <v>10</v>
      </c>
      <c r="T62" s="18">
        <f t="shared" si="3"/>
        <v>0.045871559633027525</v>
      </c>
    </row>
    <row r="63" spans="1:20" ht="12.75" outlineLevel="2">
      <c r="A63" s="33"/>
      <c r="B63" s="29" t="s">
        <v>65</v>
      </c>
      <c r="C63" s="3">
        <v>4</v>
      </c>
      <c r="D63" s="3">
        <v>4</v>
      </c>
      <c r="E63" s="3">
        <v>5</v>
      </c>
      <c r="F63" s="3">
        <v>3</v>
      </c>
      <c r="G63" s="3">
        <v>3</v>
      </c>
      <c r="H63" s="26">
        <f>SUM(C63:G63)</f>
        <v>19</v>
      </c>
      <c r="I63" s="3">
        <v>97</v>
      </c>
      <c r="J63" s="3">
        <v>88</v>
      </c>
      <c r="K63" s="3">
        <v>99</v>
      </c>
      <c r="L63" s="3">
        <v>57</v>
      </c>
      <c r="M63" s="3">
        <v>50</v>
      </c>
      <c r="N63" s="4">
        <f>SUM(I63:M63)</f>
        <v>391</v>
      </c>
      <c r="O63" s="4">
        <v>71</v>
      </c>
      <c r="P63" s="4">
        <v>4</v>
      </c>
      <c r="Q63" s="5">
        <f t="shared" si="27"/>
        <v>1</v>
      </c>
      <c r="R63" s="4">
        <v>84</v>
      </c>
      <c r="S63" s="12">
        <f t="shared" si="1"/>
        <v>-13</v>
      </c>
      <c r="T63" s="17">
        <f t="shared" si="3"/>
        <v>-0.15476190476190477</v>
      </c>
    </row>
    <row r="64" spans="1:20" ht="24" outlineLevel="1">
      <c r="A64" s="34" t="s">
        <v>115</v>
      </c>
      <c r="B64" s="32" t="s">
        <v>66</v>
      </c>
      <c r="C64" s="3">
        <f aca="true" t="shared" si="29" ref="C64:P64">SUBTOTAL(9,C63:C63)</f>
        <v>4</v>
      </c>
      <c r="D64" s="3">
        <f t="shared" si="29"/>
        <v>4</v>
      </c>
      <c r="E64" s="3">
        <f t="shared" si="29"/>
        <v>5</v>
      </c>
      <c r="F64" s="3">
        <f t="shared" si="29"/>
        <v>3</v>
      </c>
      <c r="G64" s="3">
        <f t="shared" si="29"/>
        <v>3</v>
      </c>
      <c r="H64" s="26">
        <f t="shared" si="29"/>
        <v>19</v>
      </c>
      <c r="I64" s="3">
        <f t="shared" si="29"/>
        <v>97</v>
      </c>
      <c r="J64" s="3">
        <f t="shared" si="29"/>
        <v>88</v>
      </c>
      <c r="K64" s="3">
        <f t="shared" si="29"/>
        <v>99</v>
      </c>
      <c r="L64" s="3">
        <f t="shared" si="29"/>
        <v>57</v>
      </c>
      <c r="M64" s="3">
        <f t="shared" si="29"/>
        <v>50</v>
      </c>
      <c r="N64" s="4">
        <f t="shared" si="29"/>
        <v>391</v>
      </c>
      <c r="O64" s="1">
        <f>O63</f>
        <v>71</v>
      </c>
      <c r="P64" s="1">
        <f t="shared" si="29"/>
        <v>4</v>
      </c>
      <c r="Q64" s="6">
        <f t="shared" si="27"/>
        <v>1</v>
      </c>
      <c r="R64" s="1">
        <f>SUBTOTAL(9,R63:R63)</f>
        <v>84</v>
      </c>
      <c r="S64" s="12">
        <f t="shared" si="1"/>
        <v>-13</v>
      </c>
      <c r="T64" s="19">
        <f t="shared" si="3"/>
        <v>-0.15476190476190477</v>
      </c>
    </row>
    <row r="65" spans="1:20" ht="12.75" outlineLevel="2">
      <c r="A65" s="33"/>
      <c r="B65" s="29" t="s">
        <v>67</v>
      </c>
      <c r="C65" s="3">
        <v>7</v>
      </c>
      <c r="D65" s="3">
        <v>8</v>
      </c>
      <c r="E65" s="3">
        <v>6</v>
      </c>
      <c r="F65" s="3">
        <v>6</v>
      </c>
      <c r="G65" s="3">
        <v>8</v>
      </c>
      <c r="H65" s="26">
        <f>SUM(C65:G65)</f>
        <v>35</v>
      </c>
      <c r="I65" s="3">
        <v>165</v>
      </c>
      <c r="J65" s="3">
        <v>181</v>
      </c>
      <c r="K65" s="3">
        <v>155</v>
      </c>
      <c r="L65" s="3">
        <v>139</v>
      </c>
      <c r="M65" s="3">
        <v>141</v>
      </c>
      <c r="N65" s="4">
        <f>SUM(I65:M65)</f>
        <v>781</v>
      </c>
      <c r="O65" s="4">
        <v>110</v>
      </c>
      <c r="P65" s="4">
        <v>5</v>
      </c>
      <c r="Q65" s="5">
        <f t="shared" si="27"/>
        <v>-3</v>
      </c>
      <c r="R65" s="9">
        <v>150</v>
      </c>
      <c r="S65" s="12">
        <f t="shared" si="1"/>
        <v>-40</v>
      </c>
      <c r="T65" s="17">
        <f t="shared" si="3"/>
        <v>-0.26666666666666666</v>
      </c>
    </row>
    <row r="66" spans="1:20" ht="24" outlineLevel="1">
      <c r="A66" s="34" t="s">
        <v>117</v>
      </c>
      <c r="B66" s="32" t="s">
        <v>68</v>
      </c>
      <c r="C66" s="3">
        <f aca="true" t="shared" si="30" ref="C66:P66">SUBTOTAL(9,C65:C65)</f>
        <v>7</v>
      </c>
      <c r="D66" s="3">
        <f t="shared" si="30"/>
        <v>8</v>
      </c>
      <c r="E66" s="3">
        <f t="shared" si="30"/>
        <v>6</v>
      </c>
      <c r="F66" s="3">
        <f t="shared" si="30"/>
        <v>6</v>
      </c>
      <c r="G66" s="3">
        <f t="shared" si="30"/>
        <v>8</v>
      </c>
      <c r="H66" s="26">
        <f t="shared" si="30"/>
        <v>35</v>
      </c>
      <c r="I66" s="3">
        <f t="shared" si="30"/>
        <v>165</v>
      </c>
      <c r="J66" s="3">
        <f t="shared" si="30"/>
        <v>181</v>
      </c>
      <c r="K66" s="3">
        <f t="shared" si="30"/>
        <v>155</v>
      </c>
      <c r="L66" s="3">
        <f t="shared" si="30"/>
        <v>139</v>
      </c>
      <c r="M66" s="3">
        <f t="shared" si="30"/>
        <v>141</v>
      </c>
      <c r="N66" s="4">
        <f t="shared" si="30"/>
        <v>781</v>
      </c>
      <c r="O66" s="1">
        <f>O65</f>
        <v>110</v>
      </c>
      <c r="P66" s="1">
        <f t="shared" si="30"/>
        <v>5</v>
      </c>
      <c r="Q66" s="6">
        <f t="shared" si="27"/>
        <v>-3</v>
      </c>
      <c r="R66" s="1">
        <f>SUBTOTAL(9,R65:R65)</f>
        <v>150</v>
      </c>
      <c r="S66" s="12">
        <f t="shared" si="1"/>
        <v>-40</v>
      </c>
      <c r="T66" s="19">
        <f t="shared" si="3"/>
        <v>-0.26666666666666666</v>
      </c>
    </row>
    <row r="67" spans="1:20" ht="12.75" outlineLevel="2">
      <c r="A67" s="33"/>
      <c r="B67" s="29" t="s">
        <v>69</v>
      </c>
      <c r="C67" s="3">
        <v>5</v>
      </c>
      <c r="D67" s="3">
        <v>6</v>
      </c>
      <c r="E67" s="3">
        <v>5</v>
      </c>
      <c r="F67" s="3">
        <v>4</v>
      </c>
      <c r="G67" s="3">
        <v>5</v>
      </c>
      <c r="H67" s="26">
        <f>SUM(C67:G67)</f>
        <v>25</v>
      </c>
      <c r="I67" s="3">
        <v>145</v>
      </c>
      <c r="J67" s="3">
        <v>131</v>
      </c>
      <c r="K67" s="3">
        <v>108</v>
      </c>
      <c r="L67" s="3">
        <v>98</v>
      </c>
      <c r="M67" s="3">
        <v>89</v>
      </c>
      <c r="N67" s="4">
        <f>SUM(I67:M67)</f>
        <v>571</v>
      </c>
      <c r="O67" s="4">
        <v>111</v>
      </c>
      <c r="P67" s="4">
        <v>5</v>
      </c>
      <c r="Q67" s="5">
        <f t="shared" si="27"/>
        <v>0</v>
      </c>
      <c r="R67" s="4">
        <v>110</v>
      </c>
      <c r="S67" s="12">
        <f aca="true" t="shared" si="31" ref="S67:S105">O67-R67</f>
        <v>1</v>
      </c>
      <c r="T67" s="17">
        <f t="shared" si="3"/>
        <v>0.00909090909090909</v>
      </c>
    </row>
    <row r="68" spans="1:20" ht="24" outlineLevel="1">
      <c r="A68" s="34" t="s">
        <v>118</v>
      </c>
      <c r="B68" s="32" t="s">
        <v>70</v>
      </c>
      <c r="C68" s="3">
        <f aca="true" t="shared" si="32" ref="C68:P68">SUBTOTAL(9,C67:C67)</f>
        <v>5</v>
      </c>
      <c r="D68" s="3">
        <f t="shared" si="32"/>
        <v>6</v>
      </c>
      <c r="E68" s="3">
        <f t="shared" si="32"/>
        <v>5</v>
      </c>
      <c r="F68" s="3">
        <f t="shared" si="32"/>
        <v>4</v>
      </c>
      <c r="G68" s="3">
        <f t="shared" si="32"/>
        <v>5</v>
      </c>
      <c r="H68" s="26">
        <f t="shared" si="32"/>
        <v>25</v>
      </c>
      <c r="I68" s="3">
        <f t="shared" si="32"/>
        <v>145</v>
      </c>
      <c r="J68" s="3">
        <f t="shared" si="32"/>
        <v>131</v>
      </c>
      <c r="K68" s="3">
        <f t="shared" si="32"/>
        <v>108</v>
      </c>
      <c r="L68" s="3">
        <f t="shared" si="32"/>
        <v>98</v>
      </c>
      <c r="M68" s="3">
        <f t="shared" si="32"/>
        <v>89</v>
      </c>
      <c r="N68" s="4">
        <f t="shared" si="32"/>
        <v>571</v>
      </c>
      <c r="O68" s="1">
        <f>O67</f>
        <v>111</v>
      </c>
      <c r="P68" s="1">
        <f t="shared" si="32"/>
        <v>5</v>
      </c>
      <c r="Q68" s="6">
        <f t="shared" si="27"/>
        <v>0</v>
      </c>
      <c r="R68" s="1">
        <f>SUBTOTAL(9,R67:R67)</f>
        <v>110</v>
      </c>
      <c r="S68" s="12">
        <f t="shared" si="31"/>
        <v>1</v>
      </c>
      <c r="T68" s="18">
        <f t="shared" si="3"/>
        <v>0.00909090909090909</v>
      </c>
    </row>
    <row r="69" spans="1:20" ht="12.75" outlineLevel="2">
      <c r="A69" s="33"/>
      <c r="B69" s="29" t="s">
        <v>71</v>
      </c>
      <c r="C69" s="3">
        <v>4</v>
      </c>
      <c r="D69" s="3">
        <v>5</v>
      </c>
      <c r="E69" s="3">
        <v>4</v>
      </c>
      <c r="F69" s="3">
        <v>4</v>
      </c>
      <c r="G69" s="3">
        <v>4</v>
      </c>
      <c r="H69" s="26">
        <f>SUM(C69:G69)</f>
        <v>21</v>
      </c>
      <c r="I69" s="3">
        <v>105</v>
      </c>
      <c r="J69" s="3">
        <v>105</v>
      </c>
      <c r="K69" s="3">
        <v>92</v>
      </c>
      <c r="L69" s="3">
        <v>98</v>
      </c>
      <c r="M69" s="3">
        <v>74</v>
      </c>
      <c r="N69" s="4">
        <f>SUM(I69:M69)</f>
        <v>474</v>
      </c>
      <c r="O69" s="4">
        <v>104</v>
      </c>
      <c r="P69" s="4">
        <v>5</v>
      </c>
      <c r="Q69" s="5">
        <f t="shared" si="27"/>
        <v>1</v>
      </c>
      <c r="R69" s="4">
        <v>105</v>
      </c>
      <c r="S69" s="12">
        <f t="shared" si="31"/>
        <v>-1</v>
      </c>
      <c r="T69" s="17">
        <f aca="true" t="shared" si="33" ref="T69:T105">S69/R69</f>
        <v>-0.009523809523809525</v>
      </c>
    </row>
    <row r="70" spans="1:20" ht="12.75" outlineLevel="2">
      <c r="A70" s="33"/>
      <c r="B70" s="29" t="s">
        <v>71</v>
      </c>
      <c r="C70" s="3">
        <v>10</v>
      </c>
      <c r="D70" s="3">
        <v>12</v>
      </c>
      <c r="E70" s="3">
        <v>9</v>
      </c>
      <c r="F70" s="3">
        <v>9</v>
      </c>
      <c r="G70" s="3">
        <v>9</v>
      </c>
      <c r="H70" s="26">
        <f>SUM(C70:G70)</f>
        <v>49</v>
      </c>
      <c r="I70" s="3">
        <v>261</v>
      </c>
      <c r="J70" s="3">
        <v>302</v>
      </c>
      <c r="K70" s="3">
        <v>227</v>
      </c>
      <c r="L70" s="3">
        <v>205</v>
      </c>
      <c r="M70" s="3">
        <v>190</v>
      </c>
      <c r="N70" s="4">
        <f>SUM(I70:M70)</f>
        <v>1185</v>
      </c>
      <c r="O70" s="4">
        <v>318</v>
      </c>
      <c r="P70" s="4">
        <v>13</v>
      </c>
      <c r="Q70" s="5">
        <f t="shared" si="27"/>
        <v>4</v>
      </c>
      <c r="R70" s="4">
        <v>227</v>
      </c>
      <c r="S70" s="12">
        <f t="shared" si="31"/>
        <v>91</v>
      </c>
      <c r="T70" s="17">
        <f t="shared" si="33"/>
        <v>0.4008810572687225</v>
      </c>
    </row>
    <row r="71" spans="1:20" ht="48" outlineLevel="1">
      <c r="A71" s="34" t="s">
        <v>119</v>
      </c>
      <c r="B71" s="32" t="s">
        <v>72</v>
      </c>
      <c r="C71" s="3">
        <f aca="true" t="shared" si="34" ref="C71:P71">SUBTOTAL(9,C69:C70)</f>
        <v>14</v>
      </c>
      <c r="D71" s="3">
        <f t="shared" si="34"/>
        <v>17</v>
      </c>
      <c r="E71" s="3">
        <f t="shared" si="34"/>
        <v>13</v>
      </c>
      <c r="F71" s="3">
        <f t="shared" si="34"/>
        <v>13</v>
      </c>
      <c r="G71" s="3">
        <f t="shared" si="34"/>
        <v>13</v>
      </c>
      <c r="H71" s="26">
        <f t="shared" si="34"/>
        <v>70</v>
      </c>
      <c r="I71" s="3">
        <f t="shared" si="34"/>
        <v>366</v>
      </c>
      <c r="J71" s="3">
        <f t="shared" si="34"/>
        <v>407</v>
      </c>
      <c r="K71" s="3">
        <f t="shared" si="34"/>
        <v>319</v>
      </c>
      <c r="L71" s="3">
        <f t="shared" si="34"/>
        <v>303</v>
      </c>
      <c r="M71" s="3">
        <f t="shared" si="34"/>
        <v>264</v>
      </c>
      <c r="N71" s="4">
        <f t="shared" si="34"/>
        <v>1659</v>
      </c>
      <c r="O71" s="1">
        <f>SUM(O69:O70)</f>
        <v>422</v>
      </c>
      <c r="P71" s="1">
        <f t="shared" si="34"/>
        <v>18</v>
      </c>
      <c r="Q71" s="6">
        <f t="shared" si="27"/>
        <v>5</v>
      </c>
      <c r="R71" s="1">
        <f>SUBTOTAL(9,R69:R70)</f>
        <v>332</v>
      </c>
      <c r="S71" s="12">
        <f t="shared" si="31"/>
        <v>90</v>
      </c>
      <c r="T71" s="19">
        <f t="shared" si="33"/>
        <v>0.2710843373493976</v>
      </c>
    </row>
    <row r="72" spans="1:20" ht="12.75" outlineLevel="2">
      <c r="A72" s="34"/>
      <c r="B72" s="29" t="s">
        <v>73</v>
      </c>
      <c r="C72" s="3">
        <v>7</v>
      </c>
      <c r="D72" s="3">
        <v>7</v>
      </c>
      <c r="E72" s="3">
        <v>8</v>
      </c>
      <c r="F72" s="3">
        <v>8</v>
      </c>
      <c r="G72" s="3">
        <v>9</v>
      </c>
      <c r="H72" s="26">
        <f>SUM(C72:G72)</f>
        <v>39</v>
      </c>
      <c r="I72" s="3">
        <v>177</v>
      </c>
      <c r="J72" s="3">
        <v>135</v>
      </c>
      <c r="K72" s="3">
        <v>149</v>
      </c>
      <c r="L72" s="3">
        <v>149</v>
      </c>
      <c r="M72" s="3">
        <v>164</v>
      </c>
      <c r="N72" s="4">
        <f>SUM(I72:M72)</f>
        <v>774</v>
      </c>
      <c r="O72" s="4">
        <v>144</v>
      </c>
      <c r="P72" s="4">
        <v>7</v>
      </c>
      <c r="Q72" s="5">
        <f t="shared" si="27"/>
        <v>-2</v>
      </c>
      <c r="R72" s="4">
        <v>154</v>
      </c>
      <c r="S72" s="12">
        <f t="shared" si="31"/>
        <v>-10</v>
      </c>
      <c r="T72" s="17">
        <f t="shared" si="33"/>
        <v>-0.06493506493506493</v>
      </c>
    </row>
    <row r="73" spans="1:20" ht="24" outlineLevel="1">
      <c r="A73" s="34" t="s">
        <v>120</v>
      </c>
      <c r="B73" s="32" t="s">
        <v>74</v>
      </c>
      <c r="C73" s="3">
        <f aca="true" t="shared" si="35" ref="C73:P73">SUBTOTAL(9,C72:C72)</f>
        <v>7</v>
      </c>
      <c r="D73" s="3">
        <f t="shared" si="35"/>
        <v>7</v>
      </c>
      <c r="E73" s="3">
        <f t="shared" si="35"/>
        <v>8</v>
      </c>
      <c r="F73" s="3">
        <f t="shared" si="35"/>
        <v>8</v>
      </c>
      <c r="G73" s="3">
        <f t="shared" si="35"/>
        <v>9</v>
      </c>
      <c r="H73" s="26">
        <f t="shared" si="35"/>
        <v>39</v>
      </c>
      <c r="I73" s="3">
        <f t="shared" si="35"/>
        <v>177</v>
      </c>
      <c r="J73" s="3">
        <f t="shared" si="35"/>
        <v>135</v>
      </c>
      <c r="K73" s="3">
        <f t="shared" si="35"/>
        <v>149</v>
      </c>
      <c r="L73" s="3">
        <f t="shared" si="35"/>
        <v>149</v>
      </c>
      <c r="M73" s="3">
        <f t="shared" si="35"/>
        <v>164</v>
      </c>
      <c r="N73" s="4">
        <f t="shared" si="35"/>
        <v>774</v>
      </c>
      <c r="O73" s="1">
        <f>O72</f>
        <v>144</v>
      </c>
      <c r="P73" s="1">
        <f t="shared" si="35"/>
        <v>7</v>
      </c>
      <c r="Q73" s="6">
        <f t="shared" si="27"/>
        <v>-2</v>
      </c>
      <c r="R73" s="1">
        <f>SUBTOTAL(9,R72:R72)</f>
        <v>154</v>
      </c>
      <c r="S73" s="12">
        <f t="shared" si="31"/>
        <v>-10</v>
      </c>
      <c r="T73" s="18">
        <f t="shared" si="33"/>
        <v>-0.06493506493506493</v>
      </c>
    </row>
    <row r="74" spans="1:20" ht="12.75" outlineLevel="2">
      <c r="A74" s="33"/>
      <c r="B74" s="29" t="s">
        <v>75</v>
      </c>
      <c r="C74" s="3">
        <v>13</v>
      </c>
      <c r="D74" s="3">
        <v>8</v>
      </c>
      <c r="E74" s="3">
        <v>8</v>
      </c>
      <c r="F74" s="3">
        <v>7</v>
      </c>
      <c r="G74" s="3">
        <v>6</v>
      </c>
      <c r="H74" s="26">
        <f>SUM(C74:G74)</f>
        <v>42</v>
      </c>
      <c r="I74" s="3">
        <v>332</v>
      </c>
      <c r="J74" s="3">
        <v>246</v>
      </c>
      <c r="K74" s="3">
        <v>218</v>
      </c>
      <c r="L74" s="3">
        <v>165</v>
      </c>
      <c r="M74" s="3">
        <v>149</v>
      </c>
      <c r="N74" s="4">
        <f>SUM(I74:M74)</f>
        <v>1110</v>
      </c>
      <c r="O74" s="4">
        <v>228</v>
      </c>
      <c r="P74" s="4">
        <v>10</v>
      </c>
      <c r="Q74" s="5">
        <f t="shared" si="27"/>
        <v>4</v>
      </c>
      <c r="R74" s="4">
        <v>346</v>
      </c>
      <c r="S74" s="12">
        <f t="shared" si="31"/>
        <v>-118</v>
      </c>
      <c r="T74" s="17">
        <f t="shared" si="33"/>
        <v>-0.34104046242774566</v>
      </c>
    </row>
    <row r="75" spans="1:20" ht="12.75" outlineLevel="1">
      <c r="A75" s="33" t="s">
        <v>2</v>
      </c>
      <c r="B75" s="32" t="s">
        <v>76</v>
      </c>
      <c r="C75" s="3">
        <f aca="true" t="shared" si="36" ref="C75:P75">SUBTOTAL(9,C74:C74)</f>
        <v>13</v>
      </c>
      <c r="D75" s="3">
        <f t="shared" si="36"/>
        <v>8</v>
      </c>
      <c r="E75" s="3">
        <f t="shared" si="36"/>
        <v>8</v>
      </c>
      <c r="F75" s="3">
        <f t="shared" si="36"/>
        <v>7</v>
      </c>
      <c r="G75" s="3">
        <f t="shared" si="36"/>
        <v>6</v>
      </c>
      <c r="H75" s="26">
        <f t="shared" si="36"/>
        <v>42</v>
      </c>
      <c r="I75" s="3">
        <f t="shared" si="36"/>
        <v>332</v>
      </c>
      <c r="J75" s="3">
        <f t="shared" si="36"/>
        <v>246</v>
      </c>
      <c r="K75" s="3">
        <f t="shared" si="36"/>
        <v>218</v>
      </c>
      <c r="L75" s="3">
        <f t="shared" si="36"/>
        <v>165</v>
      </c>
      <c r="M75" s="3">
        <f t="shared" si="36"/>
        <v>149</v>
      </c>
      <c r="N75" s="4">
        <f t="shared" si="36"/>
        <v>1110</v>
      </c>
      <c r="O75" s="1">
        <f>O74</f>
        <v>228</v>
      </c>
      <c r="P75" s="1">
        <f t="shared" si="36"/>
        <v>10</v>
      </c>
      <c r="Q75" s="6">
        <f t="shared" si="27"/>
        <v>4</v>
      </c>
      <c r="R75" s="1">
        <f>SUBTOTAL(9,R74:R74)</f>
        <v>346</v>
      </c>
      <c r="S75" s="12">
        <f t="shared" si="31"/>
        <v>-118</v>
      </c>
      <c r="T75" s="19">
        <f t="shared" si="33"/>
        <v>-0.34104046242774566</v>
      </c>
    </row>
    <row r="76" spans="1:20" ht="12.75" outlineLevel="2">
      <c r="A76" s="33"/>
      <c r="B76" s="29" t="s">
        <v>77</v>
      </c>
      <c r="C76" s="3">
        <v>4</v>
      </c>
      <c r="D76" s="3">
        <v>4</v>
      </c>
      <c r="E76" s="3">
        <v>4</v>
      </c>
      <c r="F76" s="3">
        <v>3</v>
      </c>
      <c r="G76" s="3">
        <v>3</v>
      </c>
      <c r="H76" s="26">
        <f>SUM(C76:G76)</f>
        <v>18</v>
      </c>
      <c r="I76" s="3">
        <v>99</v>
      </c>
      <c r="J76" s="3">
        <v>77</v>
      </c>
      <c r="K76" s="3">
        <v>78</v>
      </c>
      <c r="L76" s="3">
        <v>66</v>
      </c>
      <c r="M76" s="3">
        <v>56</v>
      </c>
      <c r="N76" s="4">
        <f>SUM(I76:M76)</f>
        <v>376</v>
      </c>
      <c r="O76" s="4">
        <v>57</v>
      </c>
      <c r="P76" s="4">
        <v>3</v>
      </c>
      <c r="Q76" s="5">
        <f t="shared" si="27"/>
        <v>0</v>
      </c>
      <c r="R76" s="4">
        <v>70</v>
      </c>
      <c r="S76" s="12">
        <f t="shared" si="31"/>
        <v>-13</v>
      </c>
      <c r="T76" s="17">
        <f t="shared" si="33"/>
        <v>-0.18571428571428572</v>
      </c>
    </row>
    <row r="77" spans="1:20" ht="12.75" outlineLevel="2">
      <c r="A77" s="33"/>
      <c r="B77" s="29" t="s">
        <v>77</v>
      </c>
      <c r="C77" s="3">
        <v>4</v>
      </c>
      <c r="D77" s="3">
        <v>3</v>
      </c>
      <c r="E77" s="3">
        <v>3</v>
      </c>
      <c r="F77" s="3">
        <v>3</v>
      </c>
      <c r="G77" s="3">
        <v>2</v>
      </c>
      <c r="H77" s="26">
        <f>SUM(C77:G77)</f>
        <v>15</v>
      </c>
      <c r="I77" s="3">
        <v>97</v>
      </c>
      <c r="J77" s="3">
        <v>79</v>
      </c>
      <c r="K77" s="3">
        <v>54</v>
      </c>
      <c r="L77" s="3">
        <v>59</v>
      </c>
      <c r="M77" s="3">
        <v>34</v>
      </c>
      <c r="N77" s="4">
        <f>SUM(I77:M77)</f>
        <v>323</v>
      </c>
      <c r="O77" s="4">
        <v>65</v>
      </c>
      <c r="P77" s="4">
        <v>3</v>
      </c>
      <c r="Q77" s="5">
        <f t="shared" si="27"/>
        <v>1</v>
      </c>
      <c r="R77" s="4">
        <v>80</v>
      </c>
      <c r="S77" s="12">
        <f t="shared" si="31"/>
        <v>-15</v>
      </c>
      <c r="T77" s="17">
        <f t="shared" si="33"/>
        <v>-0.1875</v>
      </c>
    </row>
    <row r="78" spans="1:20" ht="36" outlineLevel="1">
      <c r="A78" s="34" t="s">
        <v>121</v>
      </c>
      <c r="B78" s="32" t="s">
        <v>78</v>
      </c>
      <c r="C78" s="3">
        <f aca="true" t="shared" si="37" ref="C78:Q78">SUBTOTAL(9,C76:C77)</f>
        <v>8</v>
      </c>
      <c r="D78" s="3">
        <f t="shared" si="37"/>
        <v>7</v>
      </c>
      <c r="E78" s="3">
        <f t="shared" si="37"/>
        <v>7</v>
      </c>
      <c r="F78" s="3">
        <f t="shared" si="37"/>
        <v>6</v>
      </c>
      <c r="G78" s="3">
        <f t="shared" si="37"/>
        <v>5</v>
      </c>
      <c r="H78" s="26">
        <f t="shared" si="37"/>
        <v>33</v>
      </c>
      <c r="I78" s="3">
        <f t="shared" si="37"/>
        <v>196</v>
      </c>
      <c r="J78" s="3">
        <f t="shared" si="37"/>
        <v>156</v>
      </c>
      <c r="K78" s="3">
        <f t="shared" si="37"/>
        <v>132</v>
      </c>
      <c r="L78" s="3">
        <f t="shared" si="37"/>
        <v>125</v>
      </c>
      <c r="M78" s="3">
        <f t="shared" si="37"/>
        <v>90</v>
      </c>
      <c r="N78" s="4">
        <f t="shared" si="37"/>
        <v>699</v>
      </c>
      <c r="O78" s="1">
        <f>SUM(O76:O77)</f>
        <v>122</v>
      </c>
      <c r="P78" s="1">
        <f t="shared" si="37"/>
        <v>6</v>
      </c>
      <c r="Q78" s="6">
        <f t="shared" si="37"/>
        <v>1</v>
      </c>
      <c r="R78" s="1">
        <f>SUBTOTAL(9,R76:R77)</f>
        <v>150</v>
      </c>
      <c r="S78" s="12">
        <f t="shared" si="31"/>
        <v>-28</v>
      </c>
      <c r="T78" s="19">
        <f t="shared" si="33"/>
        <v>-0.18666666666666668</v>
      </c>
    </row>
    <row r="79" spans="1:20" ht="12.75" outlineLevel="2">
      <c r="A79" s="33"/>
      <c r="B79" s="29" t="s">
        <v>79</v>
      </c>
      <c r="C79" s="3">
        <v>5</v>
      </c>
      <c r="D79" s="3">
        <v>4</v>
      </c>
      <c r="E79" s="3">
        <v>4</v>
      </c>
      <c r="F79" s="3">
        <v>4</v>
      </c>
      <c r="G79" s="3">
        <v>5</v>
      </c>
      <c r="H79" s="26">
        <f>SUM(C79:G79)</f>
        <v>22</v>
      </c>
      <c r="I79" s="3">
        <v>124</v>
      </c>
      <c r="J79" s="3">
        <v>91</v>
      </c>
      <c r="K79" s="3">
        <v>91</v>
      </c>
      <c r="L79" s="3">
        <v>80</v>
      </c>
      <c r="M79" s="3">
        <v>83</v>
      </c>
      <c r="N79" s="4">
        <f>SUM(I79:M79)</f>
        <v>469</v>
      </c>
      <c r="O79" s="4">
        <v>100</v>
      </c>
      <c r="P79" s="4">
        <v>4</v>
      </c>
      <c r="Q79" s="5">
        <f>P79-G79</f>
        <v>-1</v>
      </c>
      <c r="R79" s="4">
        <v>91</v>
      </c>
      <c r="S79" s="12">
        <f t="shared" si="31"/>
        <v>9</v>
      </c>
      <c r="T79" s="17">
        <f t="shared" si="33"/>
        <v>0.0989010989010989</v>
      </c>
    </row>
    <row r="80" spans="1:20" ht="24" outlineLevel="1">
      <c r="A80" s="34" t="s">
        <v>122</v>
      </c>
      <c r="B80" s="32" t="s">
        <v>80</v>
      </c>
      <c r="C80" s="3">
        <f aca="true" t="shared" si="38" ref="C80:Q80">SUBTOTAL(9,C79:C79)</f>
        <v>5</v>
      </c>
      <c r="D80" s="3">
        <f t="shared" si="38"/>
        <v>4</v>
      </c>
      <c r="E80" s="3">
        <f t="shared" si="38"/>
        <v>4</v>
      </c>
      <c r="F80" s="3">
        <f t="shared" si="38"/>
        <v>4</v>
      </c>
      <c r="G80" s="3">
        <f t="shared" si="38"/>
        <v>5</v>
      </c>
      <c r="H80" s="26">
        <f t="shared" si="38"/>
        <v>22</v>
      </c>
      <c r="I80" s="3">
        <f t="shared" si="38"/>
        <v>124</v>
      </c>
      <c r="J80" s="3">
        <f t="shared" si="38"/>
        <v>91</v>
      </c>
      <c r="K80" s="3">
        <f t="shared" si="38"/>
        <v>91</v>
      </c>
      <c r="L80" s="3">
        <f t="shared" si="38"/>
        <v>80</v>
      </c>
      <c r="M80" s="3">
        <f t="shared" si="38"/>
        <v>83</v>
      </c>
      <c r="N80" s="4">
        <f t="shared" si="38"/>
        <v>469</v>
      </c>
      <c r="O80" s="1">
        <f>O79</f>
        <v>100</v>
      </c>
      <c r="P80" s="10">
        <f t="shared" si="38"/>
        <v>4</v>
      </c>
      <c r="Q80" s="11">
        <f t="shared" si="38"/>
        <v>-1</v>
      </c>
      <c r="R80" s="10">
        <f>SUBTOTAL(9,R79:R79)</f>
        <v>91</v>
      </c>
      <c r="S80" s="12">
        <f t="shared" si="31"/>
        <v>9</v>
      </c>
      <c r="T80" s="19">
        <f t="shared" si="33"/>
        <v>0.0989010989010989</v>
      </c>
    </row>
    <row r="81" spans="1:20" ht="12.75" outlineLevel="2">
      <c r="A81" s="33"/>
      <c r="B81" s="29" t="s">
        <v>81</v>
      </c>
      <c r="C81" s="3">
        <v>9</v>
      </c>
      <c r="D81" s="3">
        <v>10</v>
      </c>
      <c r="E81" s="3">
        <v>8</v>
      </c>
      <c r="F81" s="3">
        <v>6</v>
      </c>
      <c r="G81" s="3">
        <v>8</v>
      </c>
      <c r="H81" s="26">
        <f>SUM(C81:G81)</f>
        <v>41</v>
      </c>
      <c r="I81" s="3">
        <v>201</v>
      </c>
      <c r="J81" s="3">
        <v>246</v>
      </c>
      <c r="K81" s="3">
        <v>210</v>
      </c>
      <c r="L81" s="3">
        <v>144</v>
      </c>
      <c r="M81" s="3">
        <v>166</v>
      </c>
      <c r="N81" s="4">
        <f>SUM(I81:M81)</f>
        <v>967</v>
      </c>
      <c r="O81" s="4">
        <v>265</v>
      </c>
      <c r="P81" s="4">
        <v>11</v>
      </c>
      <c r="Q81" s="5">
        <f aca="true" t="shared" si="39" ref="Q81:Q86">P81-G81</f>
        <v>3</v>
      </c>
      <c r="R81" s="4">
        <v>203</v>
      </c>
      <c r="S81" s="12">
        <f t="shared" si="31"/>
        <v>62</v>
      </c>
      <c r="T81" s="17">
        <f t="shared" si="33"/>
        <v>0.3054187192118227</v>
      </c>
    </row>
    <row r="82" spans="1:20" ht="12.75" outlineLevel="1">
      <c r="A82" s="34" t="s">
        <v>1</v>
      </c>
      <c r="B82" s="32" t="s">
        <v>82</v>
      </c>
      <c r="C82" s="3">
        <f aca="true" t="shared" si="40" ref="C82:P82">SUBTOTAL(9,C81:C81)</f>
        <v>9</v>
      </c>
      <c r="D82" s="3">
        <f t="shared" si="40"/>
        <v>10</v>
      </c>
      <c r="E82" s="3">
        <f t="shared" si="40"/>
        <v>8</v>
      </c>
      <c r="F82" s="3">
        <f t="shared" si="40"/>
        <v>6</v>
      </c>
      <c r="G82" s="3">
        <f t="shared" si="40"/>
        <v>8</v>
      </c>
      <c r="H82" s="26">
        <f t="shared" si="40"/>
        <v>41</v>
      </c>
      <c r="I82" s="3">
        <f t="shared" si="40"/>
        <v>201</v>
      </c>
      <c r="J82" s="3">
        <f t="shared" si="40"/>
        <v>246</v>
      </c>
      <c r="K82" s="3">
        <f t="shared" si="40"/>
        <v>210</v>
      </c>
      <c r="L82" s="3">
        <f t="shared" si="40"/>
        <v>144</v>
      </c>
      <c r="M82" s="3">
        <f t="shared" si="40"/>
        <v>166</v>
      </c>
      <c r="N82" s="4">
        <f t="shared" si="40"/>
        <v>967</v>
      </c>
      <c r="O82" s="1">
        <f>O81</f>
        <v>265</v>
      </c>
      <c r="P82" s="1">
        <f t="shared" si="40"/>
        <v>11</v>
      </c>
      <c r="Q82" s="6">
        <f t="shared" si="39"/>
        <v>3</v>
      </c>
      <c r="R82" s="1">
        <f>SUBTOTAL(9,R81:R81)</f>
        <v>203</v>
      </c>
      <c r="S82" s="12">
        <f t="shared" si="31"/>
        <v>62</v>
      </c>
      <c r="T82" s="19">
        <f t="shared" si="33"/>
        <v>0.3054187192118227</v>
      </c>
    </row>
    <row r="83" spans="1:20" ht="12.75" outlineLevel="2">
      <c r="A83" s="33"/>
      <c r="B83" s="29" t="s">
        <v>83</v>
      </c>
      <c r="C83" s="3">
        <v>8</v>
      </c>
      <c r="D83" s="3">
        <v>7</v>
      </c>
      <c r="E83" s="3">
        <v>7</v>
      </c>
      <c r="F83" s="3">
        <v>6</v>
      </c>
      <c r="G83" s="3">
        <v>5</v>
      </c>
      <c r="H83" s="26">
        <f>SUM(C83:G83)</f>
        <v>33</v>
      </c>
      <c r="I83" s="3">
        <v>228</v>
      </c>
      <c r="J83" s="3">
        <v>157</v>
      </c>
      <c r="K83" s="3">
        <v>165</v>
      </c>
      <c r="L83" s="3">
        <v>127</v>
      </c>
      <c r="M83" s="3">
        <v>102</v>
      </c>
      <c r="N83" s="4">
        <f>SUM(I83:M83)</f>
        <v>779</v>
      </c>
      <c r="O83" s="4">
        <v>210</v>
      </c>
      <c r="P83" s="4">
        <v>9</v>
      </c>
      <c r="Q83" s="5">
        <f t="shared" si="39"/>
        <v>4</v>
      </c>
      <c r="R83" s="4">
        <v>201</v>
      </c>
      <c r="S83" s="12">
        <f t="shared" si="31"/>
        <v>9</v>
      </c>
      <c r="T83" s="17">
        <f t="shared" si="33"/>
        <v>0.04477611940298507</v>
      </c>
    </row>
    <row r="84" spans="1:20" ht="12.75" outlineLevel="1">
      <c r="A84" s="34" t="s">
        <v>116</v>
      </c>
      <c r="B84" s="32" t="s">
        <v>84</v>
      </c>
      <c r="C84" s="3">
        <f aca="true" t="shared" si="41" ref="C84:P84">SUBTOTAL(9,C83:C83)</f>
        <v>8</v>
      </c>
      <c r="D84" s="3">
        <f t="shared" si="41"/>
        <v>7</v>
      </c>
      <c r="E84" s="3">
        <f t="shared" si="41"/>
        <v>7</v>
      </c>
      <c r="F84" s="3">
        <f t="shared" si="41"/>
        <v>6</v>
      </c>
      <c r="G84" s="3">
        <f t="shared" si="41"/>
        <v>5</v>
      </c>
      <c r="H84" s="26">
        <f t="shared" si="41"/>
        <v>33</v>
      </c>
      <c r="I84" s="3">
        <f t="shared" si="41"/>
        <v>228</v>
      </c>
      <c r="J84" s="3">
        <f t="shared" si="41"/>
        <v>157</v>
      </c>
      <c r="K84" s="3">
        <f t="shared" si="41"/>
        <v>165</v>
      </c>
      <c r="L84" s="3">
        <f t="shared" si="41"/>
        <v>127</v>
      </c>
      <c r="M84" s="3">
        <f t="shared" si="41"/>
        <v>102</v>
      </c>
      <c r="N84" s="4">
        <f t="shared" si="41"/>
        <v>779</v>
      </c>
      <c r="O84" s="1">
        <f>O83</f>
        <v>210</v>
      </c>
      <c r="P84" s="1">
        <f t="shared" si="41"/>
        <v>9</v>
      </c>
      <c r="Q84" s="6">
        <f t="shared" si="39"/>
        <v>4</v>
      </c>
      <c r="R84" s="1">
        <f>SUBTOTAL(9,R83:R83)</f>
        <v>201</v>
      </c>
      <c r="S84" s="12">
        <f t="shared" si="31"/>
        <v>9</v>
      </c>
      <c r="T84" s="18">
        <f t="shared" si="33"/>
        <v>0.04477611940298507</v>
      </c>
    </row>
    <row r="85" spans="1:20" ht="12.75" outlineLevel="2">
      <c r="A85" s="33"/>
      <c r="B85" s="29" t="s">
        <v>85</v>
      </c>
      <c r="C85" s="3">
        <v>8</v>
      </c>
      <c r="D85" s="3">
        <v>8</v>
      </c>
      <c r="E85" s="3">
        <v>7</v>
      </c>
      <c r="F85" s="3">
        <v>6</v>
      </c>
      <c r="G85" s="3">
        <v>6</v>
      </c>
      <c r="H85" s="26">
        <f>SUM(C85:G85)</f>
        <v>35</v>
      </c>
      <c r="I85" s="3">
        <v>195</v>
      </c>
      <c r="J85" s="3">
        <v>192</v>
      </c>
      <c r="K85" s="3">
        <v>167</v>
      </c>
      <c r="L85" s="3">
        <v>131</v>
      </c>
      <c r="M85" s="3">
        <v>117</v>
      </c>
      <c r="N85" s="4">
        <f>SUM(I85:M85)</f>
        <v>802</v>
      </c>
      <c r="O85" s="4">
        <v>133</v>
      </c>
      <c r="P85" s="4">
        <v>6</v>
      </c>
      <c r="Q85" s="5">
        <f t="shared" si="39"/>
        <v>0</v>
      </c>
      <c r="R85" s="4">
        <v>188</v>
      </c>
      <c r="S85" s="12">
        <f t="shared" si="31"/>
        <v>-55</v>
      </c>
      <c r="T85" s="17">
        <f t="shared" si="33"/>
        <v>-0.2925531914893617</v>
      </c>
    </row>
    <row r="86" spans="1:20" ht="12.75" outlineLevel="2">
      <c r="A86" s="33"/>
      <c r="B86" s="29" t="s">
        <v>85</v>
      </c>
      <c r="C86" s="3">
        <v>8</v>
      </c>
      <c r="D86" s="3">
        <v>6</v>
      </c>
      <c r="E86" s="3">
        <v>6</v>
      </c>
      <c r="F86" s="3">
        <v>6</v>
      </c>
      <c r="G86" s="3">
        <v>6</v>
      </c>
      <c r="H86" s="26">
        <f>SUM(C86:G86)</f>
        <v>32</v>
      </c>
      <c r="I86" s="3">
        <v>180</v>
      </c>
      <c r="J86" s="3">
        <v>149</v>
      </c>
      <c r="K86" s="3">
        <v>153</v>
      </c>
      <c r="L86" s="3">
        <v>123</v>
      </c>
      <c r="M86" s="3">
        <v>81</v>
      </c>
      <c r="N86" s="4">
        <f>SUM(I86:M86)</f>
        <v>686</v>
      </c>
      <c r="O86" s="4">
        <v>132</v>
      </c>
      <c r="P86" s="4">
        <v>6</v>
      </c>
      <c r="Q86" s="5">
        <f t="shared" si="39"/>
        <v>0</v>
      </c>
      <c r="R86" s="4">
        <v>154</v>
      </c>
      <c r="S86" s="12">
        <f t="shared" si="31"/>
        <v>-22</v>
      </c>
      <c r="T86" s="17">
        <f t="shared" si="33"/>
        <v>-0.14285714285714285</v>
      </c>
    </row>
    <row r="87" spans="1:20" ht="12.75" outlineLevel="1">
      <c r="A87" s="33"/>
      <c r="B87" s="32" t="s">
        <v>86</v>
      </c>
      <c r="C87" s="3">
        <f aca="true" t="shared" si="42" ref="C87:Q87">SUBTOTAL(9,C85:C86)</f>
        <v>16</v>
      </c>
      <c r="D87" s="3">
        <f t="shared" si="42"/>
        <v>14</v>
      </c>
      <c r="E87" s="3">
        <f t="shared" si="42"/>
        <v>13</v>
      </c>
      <c r="F87" s="3">
        <f t="shared" si="42"/>
        <v>12</v>
      </c>
      <c r="G87" s="3">
        <f t="shared" si="42"/>
        <v>12</v>
      </c>
      <c r="H87" s="26">
        <f t="shared" si="42"/>
        <v>67</v>
      </c>
      <c r="I87" s="3">
        <f t="shared" si="42"/>
        <v>375</v>
      </c>
      <c r="J87" s="3">
        <f t="shared" si="42"/>
        <v>341</v>
      </c>
      <c r="K87" s="3">
        <f t="shared" si="42"/>
        <v>320</v>
      </c>
      <c r="L87" s="3">
        <f t="shared" si="42"/>
        <v>254</v>
      </c>
      <c r="M87" s="3">
        <f t="shared" si="42"/>
        <v>198</v>
      </c>
      <c r="N87" s="4">
        <f t="shared" si="42"/>
        <v>1488</v>
      </c>
      <c r="O87" s="1">
        <f>SUM(O85:O86)</f>
        <v>265</v>
      </c>
      <c r="P87" s="10">
        <f t="shared" si="42"/>
        <v>12</v>
      </c>
      <c r="Q87" s="11">
        <f t="shared" si="42"/>
        <v>0</v>
      </c>
      <c r="R87" s="10">
        <f>SUBTOTAL(9,R85:R86)</f>
        <v>342</v>
      </c>
      <c r="S87" s="12">
        <f t="shared" si="31"/>
        <v>-77</v>
      </c>
      <c r="T87" s="19">
        <f t="shared" si="33"/>
        <v>-0.22514619883040934</v>
      </c>
    </row>
    <row r="88" spans="1:20" ht="12.75" outlineLevel="2">
      <c r="A88" s="33"/>
      <c r="B88" s="29" t="s">
        <v>87</v>
      </c>
      <c r="C88" s="3">
        <v>11</v>
      </c>
      <c r="D88" s="3">
        <v>10</v>
      </c>
      <c r="E88" s="3">
        <v>7</v>
      </c>
      <c r="F88" s="3">
        <v>5</v>
      </c>
      <c r="G88" s="3">
        <v>4</v>
      </c>
      <c r="H88" s="26">
        <f>SUM(C88:G88)</f>
        <v>37</v>
      </c>
      <c r="I88" s="3">
        <v>250</v>
      </c>
      <c r="J88" s="3">
        <v>229</v>
      </c>
      <c r="K88" s="3">
        <v>127</v>
      </c>
      <c r="L88" s="3">
        <v>111</v>
      </c>
      <c r="M88" s="3">
        <v>74</v>
      </c>
      <c r="N88" s="4">
        <f>SUM(I88:M88)</f>
        <v>791</v>
      </c>
      <c r="O88" s="4">
        <v>225</v>
      </c>
      <c r="P88" s="4">
        <v>11</v>
      </c>
      <c r="Q88" s="5">
        <f aca="true" t="shared" si="43" ref="Q88:Q98">P88-G88</f>
        <v>7</v>
      </c>
      <c r="R88" s="4">
        <v>224</v>
      </c>
      <c r="S88" s="12">
        <f t="shared" si="31"/>
        <v>1</v>
      </c>
      <c r="T88" s="17">
        <f t="shared" si="33"/>
        <v>0.004464285714285714</v>
      </c>
    </row>
    <row r="89" spans="1:20" ht="36" outlineLevel="1">
      <c r="A89" s="34" t="s">
        <v>123</v>
      </c>
      <c r="B89" s="32" t="s">
        <v>88</v>
      </c>
      <c r="C89" s="3">
        <f aca="true" t="shared" si="44" ref="C89:P89">SUBTOTAL(9,C88:C88)</f>
        <v>11</v>
      </c>
      <c r="D89" s="3">
        <f t="shared" si="44"/>
        <v>10</v>
      </c>
      <c r="E89" s="3">
        <f t="shared" si="44"/>
        <v>7</v>
      </c>
      <c r="F89" s="3">
        <f t="shared" si="44"/>
        <v>5</v>
      </c>
      <c r="G89" s="3">
        <f t="shared" si="44"/>
        <v>4</v>
      </c>
      <c r="H89" s="26">
        <f t="shared" si="44"/>
        <v>37</v>
      </c>
      <c r="I89" s="3">
        <f t="shared" si="44"/>
        <v>250</v>
      </c>
      <c r="J89" s="3">
        <f t="shared" si="44"/>
        <v>229</v>
      </c>
      <c r="K89" s="3">
        <f t="shared" si="44"/>
        <v>127</v>
      </c>
      <c r="L89" s="3">
        <f t="shared" si="44"/>
        <v>111</v>
      </c>
      <c r="M89" s="3">
        <f t="shared" si="44"/>
        <v>74</v>
      </c>
      <c r="N89" s="4">
        <f t="shared" si="44"/>
        <v>791</v>
      </c>
      <c r="O89" s="1">
        <f>O88</f>
        <v>225</v>
      </c>
      <c r="P89" s="1">
        <f t="shared" si="44"/>
        <v>11</v>
      </c>
      <c r="Q89" s="6">
        <f t="shared" si="43"/>
        <v>7</v>
      </c>
      <c r="R89" s="1">
        <f>SUBTOTAL(9,R88:R88)</f>
        <v>224</v>
      </c>
      <c r="S89" s="12">
        <f t="shared" si="31"/>
        <v>1</v>
      </c>
      <c r="T89" s="18">
        <f t="shared" si="33"/>
        <v>0.004464285714285714</v>
      </c>
    </row>
    <row r="90" spans="1:20" ht="12.75" outlineLevel="2">
      <c r="A90" s="33"/>
      <c r="B90" s="29" t="s">
        <v>89</v>
      </c>
      <c r="C90" s="3">
        <v>2</v>
      </c>
      <c r="D90" s="3">
        <v>1</v>
      </c>
      <c r="E90" s="3">
        <v>2</v>
      </c>
      <c r="F90" s="3">
        <v>2</v>
      </c>
      <c r="G90" s="3">
        <v>2</v>
      </c>
      <c r="H90" s="26">
        <f>SUM(C90:G90)</f>
        <v>9</v>
      </c>
      <c r="I90" s="3">
        <v>41</v>
      </c>
      <c r="J90" s="3">
        <v>26</v>
      </c>
      <c r="K90" s="3">
        <v>36</v>
      </c>
      <c r="L90" s="3">
        <v>36</v>
      </c>
      <c r="M90" s="3">
        <v>26</v>
      </c>
      <c r="N90" s="4">
        <f>SUM(I90:M90)</f>
        <v>165</v>
      </c>
      <c r="O90" s="13">
        <v>17</v>
      </c>
      <c r="P90" s="13">
        <v>1</v>
      </c>
      <c r="Q90" s="14">
        <f t="shared" si="43"/>
        <v>-1</v>
      </c>
      <c r="R90" s="4">
        <v>37</v>
      </c>
      <c r="S90" s="12">
        <f t="shared" si="31"/>
        <v>-20</v>
      </c>
      <c r="T90" s="17">
        <f t="shared" si="33"/>
        <v>-0.5405405405405406</v>
      </c>
    </row>
    <row r="91" spans="1:20" ht="12.75" outlineLevel="2">
      <c r="A91" s="33"/>
      <c r="B91" s="29" t="s">
        <v>89</v>
      </c>
      <c r="C91" s="3">
        <v>4</v>
      </c>
      <c r="D91" s="3">
        <v>4</v>
      </c>
      <c r="E91" s="3">
        <v>4</v>
      </c>
      <c r="F91" s="3">
        <v>3</v>
      </c>
      <c r="G91" s="3">
        <v>4</v>
      </c>
      <c r="H91" s="26">
        <f>SUM(C91:G91)</f>
        <v>19</v>
      </c>
      <c r="I91" s="3">
        <v>115</v>
      </c>
      <c r="J91" s="3">
        <v>94</v>
      </c>
      <c r="K91" s="3">
        <v>99</v>
      </c>
      <c r="L91" s="3">
        <v>65</v>
      </c>
      <c r="M91" s="3">
        <v>75</v>
      </c>
      <c r="N91" s="4">
        <f>SUM(I91:M91)</f>
        <v>448</v>
      </c>
      <c r="O91" s="13">
        <v>113</v>
      </c>
      <c r="P91" s="13">
        <v>5</v>
      </c>
      <c r="Q91" s="14">
        <f t="shared" si="43"/>
        <v>1</v>
      </c>
      <c r="R91" s="4">
        <v>107</v>
      </c>
      <c r="S91" s="12">
        <f t="shared" si="31"/>
        <v>6</v>
      </c>
      <c r="T91" s="17">
        <f t="shared" si="33"/>
        <v>0.056074766355140186</v>
      </c>
    </row>
    <row r="92" spans="1:20" ht="36" outlineLevel="1">
      <c r="A92" s="34" t="s">
        <v>124</v>
      </c>
      <c r="B92" s="32" t="s">
        <v>90</v>
      </c>
      <c r="C92" s="3">
        <f aca="true" t="shared" si="45" ref="C92:P92">SUBTOTAL(9,C90:C91)</f>
        <v>6</v>
      </c>
      <c r="D92" s="3">
        <f t="shared" si="45"/>
        <v>5</v>
      </c>
      <c r="E92" s="3">
        <f t="shared" si="45"/>
        <v>6</v>
      </c>
      <c r="F92" s="3">
        <f t="shared" si="45"/>
        <v>5</v>
      </c>
      <c r="G92" s="3">
        <f t="shared" si="45"/>
        <v>6</v>
      </c>
      <c r="H92" s="26">
        <f t="shared" si="45"/>
        <v>28</v>
      </c>
      <c r="I92" s="3">
        <f t="shared" si="45"/>
        <v>156</v>
      </c>
      <c r="J92" s="3">
        <f t="shared" si="45"/>
        <v>120</v>
      </c>
      <c r="K92" s="3">
        <f t="shared" si="45"/>
        <v>135</v>
      </c>
      <c r="L92" s="3">
        <f t="shared" si="45"/>
        <v>101</v>
      </c>
      <c r="M92" s="3">
        <f t="shared" si="45"/>
        <v>101</v>
      </c>
      <c r="N92" s="4">
        <f t="shared" si="45"/>
        <v>613</v>
      </c>
      <c r="O92" s="1">
        <f>SUM(O90:O91)</f>
        <v>130</v>
      </c>
      <c r="P92" s="1">
        <f t="shared" si="45"/>
        <v>6</v>
      </c>
      <c r="Q92" s="6">
        <f t="shared" si="43"/>
        <v>0</v>
      </c>
      <c r="R92" s="1">
        <f>SUBTOTAL(9,R90:R91)</f>
        <v>144</v>
      </c>
      <c r="S92" s="12">
        <f t="shared" si="31"/>
        <v>-14</v>
      </c>
      <c r="T92" s="18">
        <f t="shared" si="33"/>
        <v>-0.09722222222222222</v>
      </c>
    </row>
    <row r="93" spans="1:20" ht="12.75" outlineLevel="2">
      <c r="A93" s="33"/>
      <c r="B93" s="29" t="s">
        <v>91</v>
      </c>
      <c r="C93" s="3">
        <v>4</v>
      </c>
      <c r="D93" s="3">
        <v>4</v>
      </c>
      <c r="E93" s="3">
        <v>4</v>
      </c>
      <c r="F93" s="3">
        <v>3</v>
      </c>
      <c r="G93" s="3">
        <v>3</v>
      </c>
      <c r="H93" s="26">
        <f>SUM(C93:G93)</f>
        <v>18</v>
      </c>
      <c r="I93" s="3">
        <v>108</v>
      </c>
      <c r="J93" s="3">
        <v>92</v>
      </c>
      <c r="K93" s="3">
        <v>73</v>
      </c>
      <c r="L93" s="3">
        <v>51</v>
      </c>
      <c r="M93" s="3">
        <v>49</v>
      </c>
      <c r="N93" s="4">
        <f>SUM(I93:M93)</f>
        <v>373</v>
      </c>
      <c r="O93" s="4">
        <v>90</v>
      </c>
      <c r="P93" s="4">
        <v>4</v>
      </c>
      <c r="Q93" s="5">
        <f t="shared" si="43"/>
        <v>1</v>
      </c>
      <c r="R93" s="4">
        <v>68</v>
      </c>
      <c r="S93" s="12">
        <f t="shared" si="31"/>
        <v>22</v>
      </c>
      <c r="T93" s="17">
        <f t="shared" si="33"/>
        <v>0.3235294117647059</v>
      </c>
    </row>
    <row r="94" spans="1:20" ht="12.75" outlineLevel="2">
      <c r="A94" s="33"/>
      <c r="B94" s="29" t="s">
        <v>91</v>
      </c>
      <c r="C94" s="3">
        <v>2</v>
      </c>
      <c r="D94" s="3">
        <v>1</v>
      </c>
      <c r="E94" s="3">
        <v>2</v>
      </c>
      <c r="F94" s="3">
        <v>2</v>
      </c>
      <c r="G94" s="3">
        <v>2</v>
      </c>
      <c r="H94" s="26">
        <f>SUM(C94:G94)</f>
        <v>9</v>
      </c>
      <c r="I94" s="3">
        <v>29</v>
      </c>
      <c r="J94" s="3">
        <v>29</v>
      </c>
      <c r="K94" s="3">
        <v>35</v>
      </c>
      <c r="L94" s="3">
        <v>42</v>
      </c>
      <c r="M94" s="3">
        <v>30</v>
      </c>
      <c r="N94" s="4">
        <f>SUM(I94:M94)</f>
        <v>165</v>
      </c>
      <c r="O94" s="4">
        <v>20</v>
      </c>
      <c r="P94" s="4">
        <v>1</v>
      </c>
      <c r="Q94" s="5">
        <f t="shared" si="43"/>
        <v>-1</v>
      </c>
      <c r="R94" s="4">
        <v>17</v>
      </c>
      <c r="S94" s="12">
        <f t="shared" si="31"/>
        <v>3</v>
      </c>
      <c r="T94" s="17">
        <f t="shared" si="33"/>
        <v>0.17647058823529413</v>
      </c>
    </row>
    <row r="95" spans="1:20" ht="36" outlineLevel="1">
      <c r="A95" s="34" t="s">
        <v>125</v>
      </c>
      <c r="B95" s="32" t="s">
        <v>92</v>
      </c>
      <c r="C95" s="3">
        <f aca="true" t="shared" si="46" ref="C95:P95">SUBTOTAL(9,C93:C94)</f>
        <v>6</v>
      </c>
      <c r="D95" s="3">
        <f t="shared" si="46"/>
        <v>5</v>
      </c>
      <c r="E95" s="3">
        <f t="shared" si="46"/>
        <v>6</v>
      </c>
      <c r="F95" s="3">
        <f t="shared" si="46"/>
        <v>5</v>
      </c>
      <c r="G95" s="3">
        <f t="shared" si="46"/>
        <v>5</v>
      </c>
      <c r="H95" s="26">
        <f t="shared" si="46"/>
        <v>27</v>
      </c>
      <c r="I95" s="3">
        <f t="shared" si="46"/>
        <v>137</v>
      </c>
      <c r="J95" s="3">
        <f t="shared" si="46"/>
        <v>121</v>
      </c>
      <c r="K95" s="3">
        <f t="shared" si="46"/>
        <v>108</v>
      </c>
      <c r="L95" s="3">
        <f t="shared" si="46"/>
        <v>93</v>
      </c>
      <c r="M95" s="3">
        <f t="shared" si="46"/>
        <v>79</v>
      </c>
      <c r="N95" s="4">
        <f t="shared" si="46"/>
        <v>538</v>
      </c>
      <c r="O95" s="1">
        <f>SUM(O93:O94)</f>
        <v>110</v>
      </c>
      <c r="P95" s="1">
        <f t="shared" si="46"/>
        <v>5</v>
      </c>
      <c r="Q95" s="6">
        <f t="shared" si="43"/>
        <v>0</v>
      </c>
      <c r="R95" s="1">
        <f>SUBTOTAL(9,R93:R94)</f>
        <v>85</v>
      </c>
      <c r="S95" s="12">
        <f t="shared" si="31"/>
        <v>25</v>
      </c>
      <c r="T95" s="19">
        <f t="shared" si="33"/>
        <v>0.29411764705882354</v>
      </c>
    </row>
    <row r="96" spans="1:20" ht="12.75" outlineLevel="2">
      <c r="A96" s="33"/>
      <c r="B96" s="29" t="s">
        <v>93</v>
      </c>
      <c r="C96" s="3">
        <v>3</v>
      </c>
      <c r="D96" s="3">
        <v>3</v>
      </c>
      <c r="E96" s="3">
        <v>2</v>
      </c>
      <c r="F96" s="3">
        <v>3</v>
      </c>
      <c r="G96" s="3">
        <v>2</v>
      </c>
      <c r="H96" s="26">
        <f>SUM(C96:G96)</f>
        <v>13</v>
      </c>
      <c r="I96" s="3">
        <v>61</v>
      </c>
      <c r="J96" s="3">
        <v>62</v>
      </c>
      <c r="K96" s="3">
        <v>51</v>
      </c>
      <c r="L96" s="3">
        <v>58</v>
      </c>
      <c r="M96" s="3">
        <v>32</v>
      </c>
      <c r="N96" s="4">
        <f>SUM(I96:M96)</f>
        <v>264</v>
      </c>
      <c r="O96" s="4">
        <v>61</v>
      </c>
      <c r="P96" s="4">
        <v>3</v>
      </c>
      <c r="Q96" s="5">
        <f t="shared" si="43"/>
        <v>1</v>
      </c>
      <c r="R96" s="4">
        <v>56</v>
      </c>
      <c r="S96" s="12">
        <f t="shared" si="31"/>
        <v>5</v>
      </c>
      <c r="T96" s="17">
        <f t="shared" si="33"/>
        <v>0.08928571428571429</v>
      </c>
    </row>
    <row r="97" spans="1:20" ht="12.75" outlineLevel="2">
      <c r="A97" s="33"/>
      <c r="B97" s="29" t="s">
        <v>93</v>
      </c>
      <c r="C97" s="3">
        <v>7</v>
      </c>
      <c r="D97" s="3">
        <v>7</v>
      </c>
      <c r="E97" s="3">
        <v>6</v>
      </c>
      <c r="F97" s="3">
        <v>3</v>
      </c>
      <c r="G97" s="3">
        <v>3</v>
      </c>
      <c r="H97" s="26">
        <f>SUM(C97:G97)</f>
        <v>26</v>
      </c>
      <c r="I97" s="3">
        <v>171</v>
      </c>
      <c r="J97" s="3">
        <v>182</v>
      </c>
      <c r="K97" s="3">
        <v>118</v>
      </c>
      <c r="L97" s="3">
        <v>72</v>
      </c>
      <c r="M97" s="3">
        <v>54</v>
      </c>
      <c r="N97" s="4">
        <f>SUM(I97:M97)</f>
        <v>597</v>
      </c>
      <c r="O97" s="4">
        <v>156</v>
      </c>
      <c r="P97" s="4">
        <v>6</v>
      </c>
      <c r="Q97" s="5">
        <f t="shared" si="43"/>
        <v>3</v>
      </c>
      <c r="R97" s="4">
        <v>142</v>
      </c>
      <c r="S97" s="12">
        <f t="shared" si="31"/>
        <v>14</v>
      </c>
      <c r="T97" s="17">
        <f t="shared" si="33"/>
        <v>0.09859154929577464</v>
      </c>
    </row>
    <row r="98" spans="1:20" ht="12.75" outlineLevel="2">
      <c r="A98" s="33"/>
      <c r="B98" s="29" t="s">
        <v>93</v>
      </c>
      <c r="C98" s="3">
        <v>5</v>
      </c>
      <c r="D98" s="3">
        <v>3</v>
      </c>
      <c r="E98" s="3">
        <v>3</v>
      </c>
      <c r="F98" s="3">
        <v>3</v>
      </c>
      <c r="G98" s="3">
        <v>4</v>
      </c>
      <c r="H98" s="26">
        <f>SUM(C98:G98)</f>
        <v>18</v>
      </c>
      <c r="I98" s="3">
        <v>114</v>
      </c>
      <c r="J98" s="3">
        <v>60</v>
      </c>
      <c r="K98" s="3">
        <v>60</v>
      </c>
      <c r="L98" s="3">
        <v>65</v>
      </c>
      <c r="M98" s="3">
        <v>56</v>
      </c>
      <c r="N98" s="4">
        <f>SUM(I98:M98)</f>
        <v>355</v>
      </c>
      <c r="O98" s="4">
        <v>116</v>
      </c>
      <c r="P98" s="4">
        <v>5</v>
      </c>
      <c r="Q98" s="5">
        <f t="shared" si="43"/>
        <v>1</v>
      </c>
      <c r="R98" s="4">
        <v>87</v>
      </c>
      <c r="S98" s="12">
        <f t="shared" si="31"/>
        <v>29</v>
      </c>
      <c r="T98" s="17">
        <f t="shared" si="33"/>
        <v>0.3333333333333333</v>
      </c>
    </row>
    <row r="99" spans="1:20" ht="24" outlineLevel="1">
      <c r="A99" s="34" t="s">
        <v>126</v>
      </c>
      <c r="B99" s="32" t="s">
        <v>94</v>
      </c>
      <c r="C99" s="3">
        <f aca="true" t="shared" si="47" ref="C99:Q99">SUBTOTAL(9,C96:C98)</f>
        <v>15</v>
      </c>
      <c r="D99" s="3">
        <f t="shared" si="47"/>
        <v>13</v>
      </c>
      <c r="E99" s="3">
        <f t="shared" si="47"/>
        <v>11</v>
      </c>
      <c r="F99" s="3">
        <f t="shared" si="47"/>
        <v>9</v>
      </c>
      <c r="G99" s="3">
        <f t="shared" si="47"/>
        <v>9</v>
      </c>
      <c r="H99" s="26">
        <f t="shared" si="47"/>
        <v>57</v>
      </c>
      <c r="I99" s="3">
        <f t="shared" si="47"/>
        <v>346</v>
      </c>
      <c r="J99" s="3">
        <f t="shared" si="47"/>
        <v>304</v>
      </c>
      <c r="K99" s="3">
        <f t="shared" si="47"/>
        <v>229</v>
      </c>
      <c r="L99" s="3">
        <f t="shared" si="47"/>
        <v>195</v>
      </c>
      <c r="M99" s="3">
        <f t="shared" si="47"/>
        <v>142</v>
      </c>
      <c r="N99" s="4">
        <f t="shared" si="47"/>
        <v>1216</v>
      </c>
      <c r="O99" s="1">
        <f>SUM(O96:O98)</f>
        <v>333</v>
      </c>
      <c r="P99" s="10">
        <f t="shared" si="47"/>
        <v>14</v>
      </c>
      <c r="Q99" s="11">
        <f t="shared" si="47"/>
        <v>5</v>
      </c>
      <c r="R99" s="10">
        <f>SUBTOTAL(9,R96:R98)</f>
        <v>285</v>
      </c>
      <c r="S99" s="12">
        <f t="shared" si="31"/>
        <v>48</v>
      </c>
      <c r="T99" s="19">
        <f t="shared" si="33"/>
        <v>0.16842105263157894</v>
      </c>
    </row>
    <row r="100" spans="1:20" ht="12.75" outlineLevel="2">
      <c r="A100" s="33"/>
      <c r="B100" s="29" t="s">
        <v>95</v>
      </c>
      <c r="C100" s="3">
        <v>7</v>
      </c>
      <c r="D100" s="3">
        <v>7</v>
      </c>
      <c r="E100" s="3">
        <v>7</v>
      </c>
      <c r="F100" s="3">
        <v>6</v>
      </c>
      <c r="G100" s="3">
        <v>5</v>
      </c>
      <c r="H100" s="26">
        <f>SUM(C100:G100)</f>
        <v>32</v>
      </c>
      <c r="I100" s="3">
        <v>170</v>
      </c>
      <c r="J100" s="3">
        <v>171</v>
      </c>
      <c r="K100" s="3">
        <v>147</v>
      </c>
      <c r="L100" s="3">
        <v>127</v>
      </c>
      <c r="M100" s="3">
        <v>94</v>
      </c>
      <c r="N100" s="4">
        <f>SUM(I100:M100)</f>
        <v>709</v>
      </c>
      <c r="O100" s="4">
        <v>158</v>
      </c>
      <c r="P100" s="4">
        <v>7</v>
      </c>
      <c r="Q100" s="5">
        <f>P100-G100</f>
        <v>2</v>
      </c>
      <c r="R100" s="4">
        <v>151</v>
      </c>
      <c r="S100" s="12">
        <f t="shared" si="31"/>
        <v>7</v>
      </c>
      <c r="T100" s="17">
        <f t="shared" si="33"/>
        <v>0.046357615894039736</v>
      </c>
    </row>
    <row r="101" spans="1:20" ht="12.75" outlineLevel="2">
      <c r="A101" s="33"/>
      <c r="B101" s="29" t="s">
        <v>95</v>
      </c>
      <c r="C101" s="3">
        <v>5</v>
      </c>
      <c r="D101" s="3">
        <v>4</v>
      </c>
      <c r="E101" s="3">
        <v>5</v>
      </c>
      <c r="F101" s="3">
        <v>4</v>
      </c>
      <c r="G101" s="3">
        <v>3</v>
      </c>
      <c r="H101" s="26">
        <f>SUM(C101:G101)</f>
        <v>21</v>
      </c>
      <c r="I101" s="3">
        <v>112</v>
      </c>
      <c r="J101" s="3">
        <v>92</v>
      </c>
      <c r="K101" s="3">
        <v>108</v>
      </c>
      <c r="L101" s="3">
        <v>86</v>
      </c>
      <c r="M101" s="3">
        <v>75</v>
      </c>
      <c r="N101" s="4">
        <f>SUM(I101:M101)</f>
        <v>473</v>
      </c>
      <c r="O101" s="4">
        <v>81</v>
      </c>
      <c r="P101" s="4">
        <v>4</v>
      </c>
      <c r="Q101" s="5">
        <f>P101-G101</f>
        <v>1</v>
      </c>
      <c r="R101" s="4">
        <v>97</v>
      </c>
      <c r="S101" s="12">
        <f t="shared" si="31"/>
        <v>-16</v>
      </c>
      <c r="T101" s="17">
        <f t="shared" si="33"/>
        <v>-0.16494845360824742</v>
      </c>
    </row>
    <row r="102" spans="1:20" ht="12.75" outlineLevel="1">
      <c r="A102" s="33" t="s">
        <v>131</v>
      </c>
      <c r="B102" s="32" t="s">
        <v>96</v>
      </c>
      <c r="C102" s="3">
        <f aca="true" t="shared" si="48" ref="C102:P102">SUBTOTAL(9,C100:C101)</f>
        <v>12</v>
      </c>
      <c r="D102" s="3">
        <f t="shared" si="48"/>
        <v>11</v>
      </c>
      <c r="E102" s="3">
        <f t="shared" si="48"/>
        <v>12</v>
      </c>
      <c r="F102" s="3">
        <f t="shared" si="48"/>
        <v>10</v>
      </c>
      <c r="G102" s="3">
        <f t="shared" si="48"/>
        <v>8</v>
      </c>
      <c r="H102" s="26">
        <f t="shared" si="48"/>
        <v>53</v>
      </c>
      <c r="I102" s="3">
        <f t="shared" si="48"/>
        <v>282</v>
      </c>
      <c r="J102" s="3">
        <f t="shared" si="48"/>
        <v>263</v>
      </c>
      <c r="K102" s="3">
        <f t="shared" si="48"/>
        <v>255</v>
      </c>
      <c r="L102" s="3">
        <f t="shared" si="48"/>
        <v>213</v>
      </c>
      <c r="M102" s="3">
        <f t="shared" si="48"/>
        <v>169</v>
      </c>
      <c r="N102" s="4">
        <f t="shared" si="48"/>
        <v>1182</v>
      </c>
      <c r="O102" s="1">
        <f>SUM(O100:O101)</f>
        <v>239</v>
      </c>
      <c r="P102" s="1">
        <f t="shared" si="48"/>
        <v>11</v>
      </c>
      <c r="Q102" s="6">
        <f>P102-G102</f>
        <v>3</v>
      </c>
      <c r="R102" s="1">
        <f>SUBTOTAL(9,R100:R101)</f>
        <v>248</v>
      </c>
      <c r="S102" s="12">
        <f t="shared" si="31"/>
        <v>-9</v>
      </c>
      <c r="T102" s="18">
        <f t="shared" si="33"/>
        <v>-0.036290322580645164</v>
      </c>
    </row>
    <row r="103" spans="1:20" ht="12.75" outlineLevel="2">
      <c r="A103" s="33"/>
      <c r="B103" s="29" t="s">
        <v>97</v>
      </c>
      <c r="C103" s="3">
        <v>5</v>
      </c>
      <c r="D103" s="3">
        <v>6</v>
      </c>
      <c r="E103" s="3">
        <v>5</v>
      </c>
      <c r="F103" s="3">
        <v>6</v>
      </c>
      <c r="G103" s="3">
        <v>7</v>
      </c>
      <c r="H103" s="26">
        <f>SUM(C103:G103)</f>
        <v>29</v>
      </c>
      <c r="I103" s="3">
        <v>123</v>
      </c>
      <c r="J103" s="3">
        <v>149</v>
      </c>
      <c r="K103" s="3">
        <v>126</v>
      </c>
      <c r="L103" s="3">
        <v>151</v>
      </c>
      <c r="M103" s="3">
        <v>149</v>
      </c>
      <c r="N103" s="4">
        <f>SUM(I103:M103)</f>
        <v>698</v>
      </c>
      <c r="O103" s="4">
        <v>162</v>
      </c>
      <c r="P103" s="4">
        <v>7</v>
      </c>
      <c r="Q103" s="5">
        <f>P103-G103</f>
        <v>0</v>
      </c>
      <c r="R103" s="4">
        <v>108</v>
      </c>
      <c r="S103" s="12">
        <f t="shared" si="31"/>
        <v>54</v>
      </c>
      <c r="T103" s="17">
        <f t="shared" si="33"/>
        <v>0.5</v>
      </c>
    </row>
    <row r="104" spans="1:20" ht="24" outlineLevel="1">
      <c r="A104" s="34" t="s">
        <v>127</v>
      </c>
      <c r="B104" s="32" t="s">
        <v>98</v>
      </c>
      <c r="C104" s="3">
        <f aca="true" t="shared" si="49" ref="C104:P104">SUBTOTAL(9,C103:C103)</f>
        <v>5</v>
      </c>
      <c r="D104" s="3">
        <f t="shared" si="49"/>
        <v>6</v>
      </c>
      <c r="E104" s="3">
        <f t="shared" si="49"/>
        <v>5</v>
      </c>
      <c r="F104" s="3">
        <f t="shared" si="49"/>
        <v>6</v>
      </c>
      <c r="G104" s="3">
        <f t="shared" si="49"/>
        <v>7</v>
      </c>
      <c r="H104" s="26">
        <f t="shared" si="49"/>
        <v>29</v>
      </c>
      <c r="I104" s="3">
        <f t="shared" si="49"/>
        <v>123</v>
      </c>
      <c r="J104" s="3">
        <f t="shared" si="49"/>
        <v>149</v>
      </c>
      <c r="K104" s="3">
        <f t="shared" si="49"/>
        <v>126</v>
      </c>
      <c r="L104" s="3">
        <f t="shared" si="49"/>
        <v>151</v>
      </c>
      <c r="M104" s="3">
        <f t="shared" si="49"/>
        <v>149</v>
      </c>
      <c r="N104" s="4">
        <f t="shared" si="49"/>
        <v>698</v>
      </c>
      <c r="O104" s="1">
        <f>SUM(O103)</f>
        <v>162</v>
      </c>
      <c r="P104" s="1">
        <f t="shared" si="49"/>
        <v>7</v>
      </c>
      <c r="Q104" s="6">
        <f>P104-G104</f>
        <v>0</v>
      </c>
      <c r="R104" s="1">
        <f>SUBTOTAL(9,R103:R103)</f>
        <v>108</v>
      </c>
      <c r="S104" s="12">
        <f t="shared" si="31"/>
        <v>54</v>
      </c>
      <c r="T104" s="19">
        <f t="shared" si="33"/>
        <v>0.5</v>
      </c>
    </row>
    <row r="105" spans="1:20" ht="12.75">
      <c r="A105" s="33"/>
      <c r="B105" s="32" t="s">
        <v>4</v>
      </c>
      <c r="C105" s="4">
        <f aca="true" t="shared" si="50" ref="C105:N105">SUBTOTAL(9,C2:C103)</f>
        <v>342</v>
      </c>
      <c r="D105" s="4">
        <f t="shared" si="50"/>
        <v>321</v>
      </c>
      <c r="E105" s="4">
        <f t="shared" si="50"/>
        <v>298</v>
      </c>
      <c r="F105" s="4">
        <f t="shared" si="50"/>
        <v>266</v>
      </c>
      <c r="G105" s="4">
        <f t="shared" si="50"/>
        <v>264</v>
      </c>
      <c r="H105" s="26">
        <f t="shared" si="50"/>
        <v>1491</v>
      </c>
      <c r="I105" s="4">
        <f t="shared" si="50"/>
        <v>8420</v>
      </c>
      <c r="J105" s="4">
        <f t="shared" si="50"/>
        <v>7285</v>
      </c>
      <c r="K105" s="4">
        <f t="shared" si="50"/>
        <v>6624</v>
      </c>
      <c r="L105" s="4">
        <f t="shared" si="50"/>
        <v>5718</v>
      </c>
      <c r="M105" s="4">
        <f t="shared" si="50"/>
        <v>5011</v>
      </c>
      <c r="N105" s="4">
        <f t="shared" si="50"/>
        <v>33058</v>
      </c>
      <c r="O105" s="1">
        <f>SUM(O2:O104)/2</f>
        <v>7117</v>
      </c>
      <c r="P105" s="4">
        <f>SUM(P2:P104)/2</f>
        <v>320.5</v>
      </c>
      <c r="Q105" s="6">
        <f>SUM(Q2:Q104)/2</f>
        <v>56</v>
      </c>
      <c r="R105" s="1">
        <f>SUBTOTAL(9,R2:R103)</f>
        <v>7377</v>
      </c>
      <c r="S105" s="12">
        <f t="shared" si="31"/>
        <v>-260</v>
      </c>
      <c r="T105" s="19">
        <f t="shared" si="33"/>
        <v>-0.035244679408973835</v>
      </c>
    </row>
    <row r="108" spans="10:17" ht="12.75">
      <c r="J108" s="16"/>
      <c r="O108" s="15"/>
      <c r="P108" s="15"/>
      <c r="Q108" s="15"/>
    </row>
    <row r="109" spans="10:17" ht="12.75">
      <c r="J109" s="16"/>
      <c r="O109" s="15"/>
      <c r="P109" s="15"/>
      <c r="Q109" s="15"/>
    </row>
    <row r="110" spans="10:17" ht="12.75">
      <c r="J110" s="16"/>
      <c r="O110" s="15"/>
      <c r="P110" s="15"/>
      <c r="Q110" s="15"/>
    </row>
    <row r="111" ht="12.75">
      <c r="J111" s="16"/>
    </row>
    <row r="112" ht="12.75">
      <c r="J112" s="16"/>
    </row>
  </sheetData>
  <printOptions/>
  <pageMargins left="0.75" right="0.75" top="1" bottom="1" header="0.5" footer="0.5"/>
  <pageSetup fitToHeight="3" fitToWidth="1" horizontalDpi="600" verticalDpi="600" orientation="landscape" paperSize="9" scale="68" r:id="rId1"/>
  <headerFooter alignWithMargins="0">
    <oddHeader>&amp;C&amp;"Arial,Grassetto"&amp;12Organico classi e alunni Scuole Superiori - a.s. 06/07 e iscritti a.s. 07/08 aggiornati al 15/02/07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85" zoomScaleNormal="85" workbookViewId="0" topLeftCell="A1">
      <selection activeCell="A50" sqref="A50:G51"/>
    </sheetView>
  </sheetViews>
  <sheetFormatPr defaultColWidth="9.140625" defaultRowHeight="12.75" outlineLevelRow="1"/>
  <cols>
    <col min="1" max="1" width="17.7109375" style="46" customWidth="1"/>
    <col min="2" max="2" width="43.57421875" style="41" bestFit="1" customWidth="1"/>
    <col min="3" max="3" width="16.57421875" style="40" customWidth="1"/>
    <col min="4" max="4" width="19.421875" style="40" customWidth="1"/>
    <col min="5" max="5" width="14.57421875" style="40" customWidth="1"/>
    <col min="6" max="6" width="12.7109375" style="40" customWidth="1"/>
    <col min="7" max="7" width="16.00390625" style="40" customWidth="1"/>
    <col min="8" max="16384" width="9.140625" style="40" customWidth="1"/>
  </cols>
  <sheetData>
    <row r="1" spans="1:7" ht="20.25">
      <c r="A1" s="61" t="s">
        <v>137</v>
      </c>
      <c r="B1" s="62"/>
      <c r="C1" s="62"/>
      <c r="D1" s="62"/>
      <c r="E1" s="62"/>
      <c r="F1" s="62"/>
      <c r="G1" s="62"/>
    </row>
    <row r="2" spans="1:7" s="50" customFormat="1" ht="63">
      <c r="A2" s="42" t="s">
        <v>105</v>
      </c>
      <c r="B2" s="42" t="s">
        <v>0</v>
      </c>
      <c r="C2" s="42" t="s">
        <v>141</v>
      </c>
      <c r="D2" s="42" t="s">
        <v>140</v>
      </c>
      <c r="E2" s="57" t="s">
        <v>144</v>
      </c>
      <c r="F2" s="42" t="s">
        <v>139</v>
      </c>
      <c r="G2" s="42" t="s">
        <v>138</v>
      </c>
    </row>
    <row r="3" spans="1:7" s="38" customFormat="1" ht="31.5">
      <c r="A3" s="48" t="s">
        <v>132</v>
      </c>
      <c r="B3" s="36"/>
      <c r="C3" s="36"/>
      <c r="D3" s="37"/>
      <c r="E3" s="58"/>
      <c r="F3" s="36"/>
      <c r="G3" s="36"/>
    </row>
    <row r="4" spans="1:7" ht="30.75" outlineLevel="1">
      <c r="A4" s="45" t="s">
        <v>1</v>
      </c>
      <c r="B4" s="44" t="s">
        <v>19</v>
      </c>
      <c r="C4" s="51">
        <v>191</v>
      </c>
      <c r="D4" s="52">
        <v>9</v>
      </c>
      <c r="E4" s="59">
        <v>2</v>
      </c>
      <c r="F4" s="51">
        <v>182</v>
      </c>
      <c r="G4" s="53">
        <v>0.04945054945054945</v>
      </c>
    </row>
    <row r="5" spans="1:7" ht="30.75" outlineLevel="1">
      <c r="A5" s="45" t="s">
        <v>1</v>
      </c>
      <c r="B5" s="42" t="s">
        <v>29</v>
      </c>
      <c r="C5" s="51">
        <v>208</v>
      </c>
      <c r="D5" s="52">
        <v>10</v>
      </c>
      <c r="E5" s="59">
        <v>2</v>
      </c>
      <c r="F5" s="51">
        <v>240</v>
      </c>
      <c r="G5" s="54">
        <v>-0.13333333333333333</v>
      </c>
    </row>
    <row r="6" spans="1:7" ht="30.75" outlineLevel="1">
      <c r="A6" s="43" t="s">
        <v>116</v>
      </c>
      <c r="B6" s="39" t="s">
        <v>55</v>
      </c>
      <c r="C6" s="51">
        <v>148</v>
      </c>
      <c r="D6" s="52">
        <v>6</v>
      </c>
      <c r="E6" s="59">
        <v>0</v>
      </c>
      <c r="F6" s="51">
        <v>161</v>
      </c>
      <c r="G6" s="53">
        <v>-0.08074534161490683</v>
      </c>
    </row>
    <row r="7" spans="1:7" ht="30.75" outlineLevel="1">
      <c r="A7" s="43" t="s">
        <v>116</v>
      </c>
      <c r="B7" s="42" t="s">
        <v>57</v>
      </c>
      <c r="C7" s="51">
        <v>120</v>
      </c>
      <c r="D7" s="52">
        <v>5</v>
      </c>
      <c r="E7" s="59">
        <v>2</v>
      </c>
      <c r="F7" s="51">
        <v>143</v>
      </c>
      <c r="G7" s="54">
        <v>-0.16083916083916083</v>
      </c>
    </row>
    <row r="8" spans="1:7" ht="30.75" outlineLevel="1">
      <c r="A8" s="43" t="s">
        <v>116</v>
      </c>
      <c r="B8" s="39" t="s">
        <v>64</v>
      </c>
      <c r="C8" s="51">
        <v>228</v>
      </c>
      <c r="D8" s="52">
        <v>8</v>
      </c>
      <c r="E8" s="59">
        <v>0</v>
      </c>
      <c r="F8" s="51">
        <v>218</v>
      </c>
      <c r="G8" s="53">
        <v>0.045871559633027525</v>
      </c>
    </row>
    <row r="9" spans="1:7" ht="30.75" outlineLevel="1">
      <c r="A9" s="43" t="s">
        <v>1</v>
      </c>
      <c r="B9" s="42" t="s">
        <v>82</v>
      </c>
      <c r="C9" s="51">
        <v>265</v>
      </c>
      <c r="D9" s="52">
        <v>11</v>
      </c>
      <c r="E9" s="59">
        <v>3</v>
      </c>
      <c r="F9" s="51">
        <v>203</v>
      </c>
      <c r="G9" s="54">
        <v>0.3054187192118227</v>
      </c>
    </row>
    <row r="10" spans="1:7" ht="30.75" outlineLevel="1">
      <c r="A10" s="43" t="s">
        <v>116</v>
      </c>
      <c r="B10" s="39" t="s">
        <v>84</v>
      </c>
      <c r="C10" s="51">
        <v>210</v>
      </c>
      <c r="D10" s="52">
        <v>9</v>
      </c>
      <c r="E10" s="59">
        <v>4</v>
      </c>
      <c r="F10" s="51">
        <v>201</v>
      </c>
      <c r="G10" s="53">
        <v>0.04477611940298507</v>
      </c>
    </row>
    <row r="11" spans="1:7" ht="45.75" outlineLevel="1">
      <c r="A11" s="43" t="s">
        <v>112</v>
      </c>
      <c r="B11" s="39" t="s">
        <v>49</v>
      </c>
      <c r="C11" s="51">
        <v>230</v>
      </c>
      <c r="D11" s="52">
        <v>12</v>
      </c>
      <c r="E11" s="59">
        <v>2</v>
      </c>
      <c r="F11" s="51">
        <v>244</v>
      </c>
      <c r="G11" s="53">
        <v>-0.05737704918032787</v>
      </c>
    </row>
    <row r="12" spans="1:7" ht="31.5" outlineLevel="1">
      <c r="A12" s="49" t="s">
        <v>133</v>
      </c>
      <c r="B12" s="39"/>
      <c r="C12" s="51"/>
      <c r="D12" s="52"/>
      <c r="E12" s="59"/>
      <c r="F12" s="51"/>
      <c r="G12" s="53"/>
    </row>
    <row r="13" spans="1:7" ht="15.75" outlineLevel="1">
      <c r="A13" s="45" t="s">
        <v>2</v>
      </c>
      <c r="B13" s="42" t="s">
        <v>35</v>
      </c>
      <c r="C13" s="51">
        <v>111</v>
      </c>
      <c r="D13" s="52">
        <v>4</v>
      </c>
      <c r="E13" s="59" t="s">
        <v>101</v>
      </c>
      <c r="F13" s="51">
        <v>75</v>
      </c>
      <c r="G13" s="54">
        <v>0.48</v>
      </c>
    </row>
    <row r="14" spans="1:7" ht="15.75" outlineLevel="1">
      <c r="A14" s="45" t="s">
        <v>2</v>
      </c>
      <c r="B14" s="42" t="s">
        <v>53</v>
      </c>
      <c r="C14" s="51">
        <v>151</v>
      </c>
      <c r="D14" s="52">
        <v>6</v>
      </c>
      <c r="E14" s="59">
        <v>0</v>
      </c>
      <c r="F14" s="51">
        <v>119</v>
      </c>
      <c r="G14" s="54">
        <v>0.2689075630252101</v>
      </c>
    </row>
    <row r="15" spans="1:7" ht="15.75" outlineLevel="1">
      <c r="A15" s="45" t="s">
        <v>2</v>
      </c>
      <c r="B15" s="42" t="s">
        <v>76</v>
      </c>
      <c r="C15" s="51">
        <v>228</v>
      </c>
      <c r="D15" s="52">
        <v>10</v>
      </c>
      <c r="E15" s="59">
        <v>4</v>
      </c>
      <c r="F15" s="51">
        <v>346</v>
      </c>
      <c r="G15" s="54">
        <v>-0.34104046242774566</v>
      </c>
    </row>
    <row r="16" spans="1:7" ht="75.75" outlineLevel="1">
      <c r="A16" s="43" t="s">
        <v>119</v>
      </c>
      <c r="B16" s="42" t="s">
        <v>72</v>
      </c>
      <c r="C16" s="51">
        <v>422</v>
      </c>
      <c r="D16" s="52">
        <v>18</v>
      </c>
      <c r="E16" s="59">
        <v>5</v>
      </c>
      <c r="F16" s="51">
        <v>332</v>
      </c>
      <c r="G16" s="54">
        <v>0.2710843373493976</v>
      </c>
    </row>
    <row r="17" spans="1:7" ht="15.75" outlineLevel="1">
      <c r="A17" s="49" t="s">
        <v>136</v>
      </c>
      <c r="B17" s="39"/>
      <c r="C17" s="51"/>
      <c r="D17" s="52"/>
      <c r="E17" s="59"/>
      <c r="F17" s="51"/>
      <c r="G17" s="54"/>
    </row>
    <row r="18" spans="1:7" ht="31.5" outlineLevel="1">
      <c r="A18" s="45"/>
      <c r="B18" s="42" t="s">
        <v>62</v>
      </c>
      <c r="C18" s="51">
        <v>25</v>
      </c>
      <c r="D18" s="52">
        <v>2</v>
      </c>
      <c r="E18" s="59">
        <v>-1</v>
      </c>
      <c r="F18" s="51">
        <v>36</v>
      </c>
      <c r="G18" s="54">
        <v>-0.3055555555555556</v>
      </c>
    </row>
    <row r="19" spans="1:7" ht="30.75" outlineLevel="1">
      <c r="A19" s="43" t="s">
        <v>117</v>
      </c>
      <c r="B19" s="42" t="s">
        <v>68</v>
      </c>
      <c r="C19" s="51">
        <v>110</v>
      </c>
      <c r="D19" s="52">
        <v>5</v>
      </c>
      <c r="E19" s="59">
        <v>-3</v>
      </c>
      <c r="F19" s="51">
        <v>150</v>
      </c>
      <c r="G19" s="54">
        <v>-0.26666666666666666</v>
      </c>
    </row>
    <row r="20" spans="1:7" ht="15.75" outlineLevel="1">
      <c r="A20" s="45"/>
      <c r="B20" s="42" t="s">
        <v>60</v>
      </c>
      <c r="C20" s="51">
        <v>177</v>
      </c>
      <c r="D20" s="52">
        <v>8</v>
      </c>
      <c r="E20" s="59">
        <v>-1</v>
      </c>
      <c r="F20" s="51">
        <v>211</v>
      </c>
      <c r="G20" s="54">
        <v>-0.16113744075829384</v>
      </c>
    </row>
    <row r="21" spans="1:7" ht="47.25" outlineLevel="1">
      <c r="A21" s="49" t="s">
        <v>134</v>
      </c>
      <c r="B21" s="39"/>
      <c r="C21" s="51"/>
      <c r="D21" s="52"/>
      <c r="E21" s="59"/>
      <c r="F21" s="51"/>
      <c r="G21" s="54"/>
    </row>
    <row r="22" spans="1:7" ht="30.75" outlineLevel="1">
      <c r="A22" s="43" t="s">
        <v>118</v>
      </c>
      <c r="B22" s="39" t="s">
        <v>70</v>
      </c>
      <c r="C22" s="51">
        <v>111</v>
      </c>
      <c r="D22" s="52">
        <v>5</v>
      </c>
      <c r="E22" s="59">
        <v>0</v>
      </c>
      <c r="F22" s="51">
        <v>110</v>
      </c>
      <c r="G22" s="53">
        <v>0.00909090909090909</v>
      </c>
    </row>
    <row r="23" spans="1:7" ht="45.75" outlineLevel="1">
      <c r="A23" s="43" t="s">
        <v>123</v>
      </c>
      <c r="B23" s="39" t="s">
        <v>88</v>
      </c>
      <c r="C23" s="51">
        <v>225</v>
      </c>
      <c r="D23" s="52">
        <v>11</v>
      </c>
      <c r="E23" s="59">
        <v>7</v>
      </c>
      <c r="F23" s="51">
        <v>224</v>
      </c>
      <c r="G23" s="53">
        <v>0.004464285714285714</v>
      </c>
    </row>
    <row r="24" spans="1:7" ht="45.75" outlineLevel="1">
      <c r="A24" s="43" t="s">
        <v>106</v>
      </c>
      <c r="B24" s="39" t="s">
        <v>23</v>
      </c>
      <c r="C24" s="51">
        <v>196</v>
      </c>
      <c r="D24" s="52">
        <v>8</v>
      </c>
      <c r="E24" s="59">
        <v>2</v>
      </c>
      <c r="F24" s="51">
        <v>192</v>
      </c>
      <c r="G24" s="53">
        <v>0.020833333333333332</v>
      </c>
    </row>
    <row r="25" spans="1:7" ht="45.75" outlineLevel="1">
      <c r="A25" s="43" t="s">
        <v>115</v>
      </c>
      <c r="B25" s="42" t="s">
        <v>66</v>
      </c>
      <c r="C25" s="51">
        <v>71</v>
      </c>
      <c r="D25" s="52">
        <v>4</v>
      </c>
      <c r="E25" s="59">
        <v>1</v>
      </c>
      <c r="F25" s="51">
        <v>84</v>
      </c>
      <c r="G25" s="54">
        <v>-0.15476190476190477</v>
      </c>
    </row>
    <row r="26" spans="1:7" ht="60.75" outlineLevel="1">
      <c r="A26" s="43" t="s">
        <v>125</v>
      </c>
      <c r="B26" s="42" t="s">
        <v>92</v>
      </c>
      <c r="C26" s="51">
        <v>110</v>
      </c>
      <c r="D26" s="52">
        <v>5</v>
      </c>
      <c r="E26" s="59">
        <v>0</v>
      </c>
      <c r="F26" s="51">
        <v>85</v>
      </c>
      <c r="G26" s="54">
        <v>0.29411764705882354</v>
      </c>
    </row>
    <row r="27" spans="1:7" ht="15.75" outlineLevel="1">
      <c r="A27" s="49" t="s">
        <v>135</v>
      </c>
      <c r="B27" s="39"/>
      <c r="C27" s="51"/>
      <c r="D27" s="52"/>
      <c r="E27" s="59"/>
      <c r="F27" s="51"/>
      <c r="G27" s="54"/>
    </row>
    <row r="28" spans="1:7" ht="45.75" outlineLevel="1">
      <c r="A28" s="43" t="s">
        <v>107</v>
      </c>
      <c r="B28" s="39" t="s">
        <v>25</v>
      </c>
      <c r="C28" s="51">
        <v>158</v>
      </c>
      <c r="D28" s="52">
        <v>7</v>
      </c>
      <c r="E28" s="59">
        <v>1</v>
      </c>
      <c r="F28" s="51">
        <v>162</v>
      </c>
      <c r="G28" s="53">
        <v>-0.024691358024691357</v>
      </c>
    </row>
    <row r="29" spans="1:7" ht="45.75" outlineLevel="1">
      <c r="A29" s="43" t="s">
        <v>128</v>
      </c>
      <c r="B29" s="39" t="s">
        <v>27</v>
      </c>
      <c r="C29" s="51">
        <v>275</v>
      </c>
      <c r="D29" s="52">
        <v>12</v>
      </c>
      <c r="E29" s="59">
        <v>4</v>
      </c>
      <c r="F29" s="51">
        <v>275</v>
      </c>
      <c r="G29" s="53">
        <v>0</v>
      </c>
    </row>
    <row r="30" spans="1:7" ht="30.75" outlineLevel="1">
      <c r="A30" s="43" t="s">
        <v>127</v>
      </c>
      <c r="B30" s="39" t="s">
        <v>42</v>
      </c>
      <c r="C30" s="51">
        <v>265</v>
      </c>
      <c r="D30" s="52">
        <v>11</v>
      </c>
      <c r="E30" s="59">
        <v>4</v>
      </c>
      <c r="F30" s="51">
        <v>250</v>
      </c>
      <c r="G30" s="53">
        <v>0.06</v>
      </c>
    </row>
    <row r="31" spans="1:7" ht="30.75" outlineLevel="1">
      <c r="A31" s="43" t="s">
        <v>122</v>
      </c>
      <c r="B31" s="42" t="s">
        <v>80</v>
      </c>
      <c r="C31" s="51">
        <v>100</v>
      </c>
      <c r="D31" s="52">
        <v>4</v>
      </c>
      <c r="E31" s="59">
        <v>-1</v>
      </c>
      <c r="F31" s="51">
        <v>91</v>
      </c>
      <c r="G31" s="54">
        <v>0.0989010989010989</v>
      </c>
    </row>
    <row r="32" spans="1:7" ht="15.75" outlineLevel="1">
      <c r="A32" s="45"/>
      <c r="B32" s="42" t="s">
        <v>86</v>
      </c>
      <c r="C32" s="51">
        <v>265</v>
      </c>
      <c r="D32" s="52">
        <v>12</v>
      </c>
      <c r="E32" s="59">
        <v>0</v>
      </c>
      <c r="F32" s="51">
        <v>342</v>
      </c>
      <c r="G32" s="54">
        <v>-0.22514619883040934</v>
      </c>
    </row>
    <row r="33" spans="1:7" ht="45.75" outlineLevel="1">
      <c r="A33" s="43" t="s">
        <v>124</v>
      </c>
      <c r="B33" s="39" t="s">
        <v>90</v>
      </c>
      <c r="C33" s="51">
        <v>130</v>
      </c>
      <c r="D33" s="52">
        <v>6</v>
      </c>
      <c r="E33" s="59">
        <v>0</v>
      </c>
      <c r="F33" s="51">
        <v>144</v>
      </c>
      <c r="G33" s="53">
        <v>-0.09722222222222222</v>
      </c>
    </row>
    <row r="34" spans="1:7" ht="45.75" outlineLevel="1">
      <c r="A34" s="43" t="s">
        <v>129</v>
      </c>
      <c r="B34" s="39" t="s">
        <v>31</v>
      </c>
      <c r="C34" s="51">
        <v>134</v>
      </c>
      <c r="D34" s="52">
        <v>7</v>
      </c>
      <c r="E34" s="59">
        <v>2</v>
      </c>
      <c r="F34" s="51">
        <v>145</v>
      </c>
      <c r="G34" s="53">
        <v>-0.07586206896551724</v>
      </c>
    </row>
    <row r="35" spans="1:7" ht="45.75" outlineLevel="1">
      <c r="A35" s="43" t="s">
        <v>110</v>
      </c>
      <c r="B35" s="42" t="s">
        <v>40</v>
      </c>
      <c r="C35" s="51">
        <v>232</v>
      </c>
      <c r="D35" s="52">
        <v>11</v>
      </c>
      <c r="E35" s="59">
        <v>1</v>
      </c>
      <c r="F35" s="51">
        <v>340</v>
      </c>
      <c r="G35" s="54">
        <v>-0.3176470588235294</v>
      </c>
    </row>
    <row r="36" spans="1:7" ht="45.75" outlineLevel="1">
      <c r="A36" s="43" t="s">
        <v>111</v>
      </c>
      <c r="B36" s="42" t="s">
        <v>44</v>
      </c>
      <c r="C36" s="51">
        <v>219</v>
      </c>
      <c r="D36" s="52">
        <v>11</v>
      </c>
      <c r="E36" s="59">
        <v>4</v>
      </c>
      <c r="F36" s="51">
        <v>271</v>
      </c>
      <c r="G36" s="54">
        <v>-0.1918819188191882</v>
      </c>
    </row>
    <row r="37" spans="1:7" ht="30.75" outlineLevel="1">
      <c r="A37" s="43" t="s">
        <v>113</v>
      </c>
      <c r="B37" s="42" t="s">
        <v>51</v>
      </c>
      <c r="C37" s="51">
        <v>59</v>
      </c>
      <c r="D37" s="52">
        <v>3</v>
      </c>
      <c r="E37" s="59">
        <v>-1</v>
      </c>
      <c r="F37" s="51">
        <v>53</v>
      </c>
      <c r="G37" s="54">
        <v>0.11320754716981132</v>
      </c>
    </row>
    <row r="38" spans="1:7" ht="30.75" outlineLevel="1">
      <c r="A38" s="43" t="s">
        <v>120</v>
      </c>
      <c r="B38" s="39" t="s">
        <v>74</v>
      </c>
      <c r="C38" s="51">
        <v>144</v>
      </c>
      <c r="D38" s="52">
        <v>7</v>
      </c>
      <c r="E38" s="59">
        <v>-2</v>
      </c>
      <c r="F38" s="51">
        <v>154</v>
      </c>
      <c r="G38" s="53">
        <v>-0.06493506493506493</v>
      </c>
    </row>
    <row r="39" spans="1:7" ht="45.75" outlineLevel="1">
      <c r="A39" s="43" t="s">
        <v>121</v>
      </c>
      <c r="B39" s="42" t="s">
        <v>78</v>
      </c>
      <c r="C39" s="51">
        <v>122</v>
      </c>
      <c r="D39" s="52">
        <v>6</v>
      </c>
      <c r="E39" s="59">
        <v>1</v>
      </c>
      <c r="F39" s="51">
        <v>150</v>
      </c>
      <c r="G39" s="54">
        <v>-0.18666666666666668</v>
      </c>
    </row>
    <row r="40" spans="1:7" ht="30.75" outlineLevel="1">
      <c r="A40" s="43" t="s">
        <v>126</v>
      </c>
      <c r="B40" s="42" t="s">
        <v>94</v>
      </c>
      <c r="C40" s="51">
        <v>333</v>
      </c>
      <c r="D40" s="52">
        <v>14</v>
      </c>
      <c r="E40" s="59">
        <v>5</v>
      </c>
      <c r="F40" s="51">
        <v>285</v>
      </c>
      <c r="G40" s="54">
        <v>0.16842105263157894</v>
      </c>
    </row>
    <row r="41" spans="1:7" ht="15.75" outlineLevel="1">
      <c r="A41" s="45" t="s">
        <v>131</v>
      </c>
      <c r="B41" s="39" t="s">
        <v>96</v>
      </c>
      <c r="C41" s="51">
        <v>239</v>
      </c>
      <c r="D41" s="52">
        <v>11</v>
      </c>
      <c r="E41" s="59">
        <v>3</v>
      </c>
      <c r="F41" s="51">
        <v>248</v>
      </c>
      <c r="G41" s="53">
        <v>-0.036290322580645164</v>
      </c>
    </row>
    <row r="42" spans="1:7" ht="15.75" outlineLevel="1">
      <c r="A42" s="45" t="s">
        <v>130</v>
      </c>
      <c r="B42" s="39" t="s">
        <v>21</v>
      </c>
      <c r="C42" s="51">
        <v>178</v>
      </c>
      <c r="D42" s="52">
        <v>7</v>
      </c>
      <c r="E42" s="59">
        <v>-1</v>
      </c>
      <c r="F42" s="51">
        <v>170</v>
      </c>
      <c r="G42" s="53">
        <v>0.047058823529411764</v>
      </c>
    </row>
    <row r="43" spans="1:7" ht="30.75" outlineLevel="1">
      <c r="A43" s="43" t="s">
        <v>108</v>
      </c>
      <c r="B43" s="42" t="s">
        <v>33</v>
      </c>
      <c r="C43" s="51">
        <v>172</v>
      </c>
      <c r="D43" s="52">
        <v>11</v>
      </c>
      <c r="E43" s="59">
        <v>7</v>
      </c>
      <c r="F43" s="51">
        <v>218</v>
      </c>
      <c r="G43" s="54">
        <v>-0.21100917431192662</v>
      </c>
    </row>
    <row r="44" spans="1:7" ht="30.75" outlineLevel="1">
      <c r="A44" s="43" t="s">
        <v>127</v>
      </c>
      <c r="B44" s="42" t="s">
        <v>98</v>
      </c>
      <c r="C44" s="51">
        <v>162</v>
      </c>
      <c r="D44" s="52">
        <v>7</v>
      </c>
      <c r="E44" s="59">
        <v>0</v>
      </c>
      <c r="F44" s="51">
        <v>108</v>
      </c>
      <c r="G44" s="54">
        <v>0.5</v>
      </c>
    </row>
    <row r="45" spans="1:7" ht="15.75" outlineLevel="1">
      <c r="A45" s="45" t="s">
        <v>145</v>
      </c>
      <c r="B45" s="39" t="s">
        <v>37</v>
      </c>
      <c r="C45" s="51">
        <v>71</v>
      </c>
      <c r="D45" s="52">
        <v>3</v>
      </c>
      <c r="E45" s="59" t="s">
        <v>101</v>
      </c>
      <c r="F45" s="51">
        <v>72</v>
      </c>
      <c r="G45" s="53">
        <v>-0.013888888888888888</v>
      </c>
    </row>
    <row r="46" spans="1:7" ht="15.75" outlineLevel="1">
      <c r="A46" s="45" t="s">
        <v>130</v>
      </c>
      <c r="B46" s="39" t="s">
        <v>46</v>
      </c>
      <c r="C46" s="51">
        <v>160</v>
      </c>
      <c r="D46" s="52">
        <v>7</v>
      </c>
      <c r="E46" s="59">
        <v>0</v>
      </c>
      <c r="F46" s="51">
        <v>165</v>
      </c>
      <c r="G46" s="53">
        <v>-0.030303030303030304</v>
      </c>
    </row>
    <row r="47" spans="1:7" ht="15.75" outlineLevel="1">
      <c r="A47" s="45"/>
      <c r="B47" s="39" t="s">
        <v>58</v>
      </c>
      <c r="C47" s="51">
        <v>162</v>
      </c>
      <c r="D47" s="52">
        <v>7</v>
      </c>
      <c r="E47" s="59">
        <v>0</v>
      </c>
      <c r="F47" s="51">
        <v>178</v>
      </c>
      <c r="G47" s="53">
        <v>-0.0898876404494382</v>
      </c>
    </row>
    <row r="48" spans="1:7" ht="15.75">
      <c r="A48" s="45"/>
      <c r="B48" s="47" t="s">
        <v>4</v>
      </c>
      <c r="C48" s="55">
        <v>7117</v>
      </c>
      <c r="D48" s="55">
        <v>320.5</v>
      </c>
      <c r="E48" s="60">
        <v>56</v>
      </c>
      <c r="F48" s="55">
        <v>7377</v>
      </c>
      <c r="G48" s="56">
        <v>-0.035244679408973835</v>
      </c>
    </row>
    <row r="50" spans="1:7" ht="15">
      <c r="A50" s="63" t="s">
        <v>142</v>
      </c>
      <c r="B50" s="64"/>
      <c r="C50" s="64"/>
      <c r="D50" s="64"/>
      <c r="E50" s="64"/>
      <c r="F50" s="64"/>
      <c r="G50" s="64"/>
    </row>
    <row r="51" spans="1:7" ht="15">
      <c r="A51" s="64"/>
      <c r="B51" s="64"/>
      <c r="C51" s="64"/>
      <c r="D51" s="64"/>
      <c r="E51" s="64"/>
      <c r="F51" s="64"/>
      <c r="G51" s="64"/>
    </row>
    <row r="53" ht="15" customHeight="1"/>
  </sheetData>
  <mergeCells count="2">
    <mergeCell ref="A1:G1"/>
    <mergeCell ref="A50:G51"/>
  </mergeCells>
  <printOptions/>
  <pageMargins left="0.75" right="0.75" top="1" bottom="1" header="0.5" footer="0.5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 Pc</cp:lastModifiedBy>
  <cp:lastPrinted>2007-03-15T10:51:29Z</cp:lastPrinted>
  <dcterms:created xsi:type="dcterms:W3CDTF">2007-02-16T07:46:13Z</dcterms:created>
  <dcterms:modified xsi:type="dcterms:W3CDTF">2007-03-15T11:11:37Z</dcterms:modified>
  <cp:category/>
  <cp:version/>
  <cp:contentType/>
  <cp:contentStatus/>
</cp:coreProperties>
</file>